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60" windowWidth="22932" windowHeight="895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54" i="1" l="1"/>
  <c r="Y49" i="1"/>
  <c r="Y51" i="1" s="1"/>
  <c r="P49" i="1"/>
  <c r="P51" i="1" s="1"/>
  <c r="O49" i="1"/>
  <c r="O51" i="1" s="1"/>
  <c r="N49" i="1"/>
  <c r="N51" i="1" s="1"/>
  <c r="M49" i="1"/>
  <c r="M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Y48" i="1"/>
  <c r="Y50" i="1" s="1"/>
  <c r="X48" i="1"/>
  <c r="X50" i="1" s="1"/>
  <c r="P48" i="1"/>
  <c r="P50" i="1" s="1"/>
  <c r="O48" i="1"/>
  <c r="O50" i="1" s="1"/>
  <c r="N48" i="1"/>
  <c r="N50" i="1" s="1"/>
  <c r="M48" i="1"/>
  <c r="M50" i="1" s="1"/>
  <c r="J48" i="1"/>
  <c r="J50" i="1" s="1"/>
  <c r="I48" i="1"/>
  <c r="I50" i="1" s="1"/>
  <c r="H48" i="1"/>
  <c r="H50" i="1" s="1"/>
  <c r="G48" i="1"/>
  <c r="G50" i="1" s="1"/>
  <c r="F48" i="1"/>
  <c r="F50" i="1" s="1"/>
  <c r="E48" i="1"/>
  <c r="E50" i="1" s="1"/>
  <c r="Y47" i="1"/>
  <c r="P47" i="1"/>
  <c r="O47" i="1"/>
  <c r="N47" i="1"/>
  <c r="I47" i="1"/>
  <c r="H47" i="1"/>
  <c r="G47" i="1"/>
  <c r="F47" i="1"/>
  <c r="E47" i="1"/>
  <c r="P46" i="1"/>
  <c r="O46" i="1"/>
  <c r="N46" i="1"/>
  <c r="M46" i="1"/>
  <c r="G46" i="1"/>
  <c r="F46" i="1"/>
  <c r="E46" i="1"/>
  <c r="V43" i="1"/>
  <c r="V44" i="1" s="1"/>
  <c r="K43" i="1"/>
  <c r="K44" i="1" s="1"/>
  <c r="I43" i="1"/>
  <c r="I44" i="1" s="1"/>
  <c r="G43" i="1"/>
  <c r="G44" i="1" s="1"/>
  <c r="E43" i="1"/>
  <c r="E44" i="1" s="1"/>
  <c r="K42" i="1"/>
  <c r="I42" i="1"/>
  <c r="E42" i="1"/>
  <c r="Y38" i="1"/>
  <c r="X38" i="1"/>
  <c r="V38" i="1"/>
  <c r="J38" i="1"/>
  <c r="I38" i="1"/>
  <c r="H38" i="1"/>
  <c r="G38" i="1"/>
  <c r="F38" i="1"/>
  <c r="E38" i="1"/>
  <c r="X37" i="1"/>
  <c r="V37" i="1"/>
  <c r="Y33" i="1"/>
  <c r="X33" i="1"/>
  <c r="P33" i="1"/>
  <c r="O33" i="1"/>
  <c r="N33" i="1"/>
  <c r="M33" i="1"/>
  <c r="L33" i="1"/>
  <c r="K33" i="1"/>
  <c r="J33" i="1"/>
  <c r="I33" i="1"/>
  <c r="H33" i="1"/>
  <c r="G33" i="1"/>
  <c r="F33" i="1"/>
  <c r="E33" i="1"/>
  <c r="K32" i="1"/>
  <c r="I32" i="1"/>
  <c r="Y30" i="1"/>
  <c r="Y40" i="1" s="1"/>
  <c r="V30" i="1"/>
  <c r="V25" i="1" s="1"/>
  <c r="P30" i="1"/>
  <c r="P35" i="1" s="1"/>
  <c r="O30" i="1"/>
  <c r="O35" i="1" s="1"/>
  <c r="N30" i="1"/>
  <c r="N35" i="1" s="1"/>
  <c r="M30" i="1"/>
  <c r="M25" i="1" s="1"/>
  <c r="L30" i="1"/>
  <c r="L35" i="1" s="1"/>
  <c r="K30" i="1"/>
  <c r="K35" i="1" s="1"/>
  <c r="J30" i="1"/>
  <c r="J40" i="1" s="1"/>
  <c r="I30" i="1"/>
  <c r="I25" i="1" s="1"/>
  <c r="H30" i="1"/>
  <c r="H40" i="1" s="1"/>
  <c r="G30" i="1"/>
  <c r="G40" i="1" s="1"/>
  <c r="F30" i="1"/>
  <c r="F40" i="1" s="1"/>
  <c r="E30" i="1"/>
  <c r="E25" i="1" s="1"/>
  <c r="Y29" i="1"/>
  <c r="Y39" i="1" s="1"/>
  <c r="P29" i="1"/>
  <c r="P34" i="1" s="1"/>
  <c r="O29" i="1"/>
  <c r="O34" i="1" s="1"/>
  <c r="N29" i="1"/>
  <c r="N34" i="1" s="1"/>
  <c r="M29" i="1"/>
  <c r="M24" i="1" s="1"/>
  <c r="L29" i="1"/>
  <c r="L34" i="1" s="1"/>
  <c r="K29" i="1"/>
  <c r="K34" i="1" s="1"/>
  <c r="J29" i="1"/>
  <c r="J39" i="1" s="1"/>
  <c r="I29" i="1"/>
  <c r="I24" i="1" s="1"/>
  <c r="H29" i="1"/>
  <c r="H39" i="1" s="1"/>
  <c r="G29" i="1"/>
  <c r="G39" i="1" s="1"/>
  <c r="F29" i="1"/>
  <c r="F39" i="1" s="1"/>
  <c r="E29" i="1"/>
  <c r="E24" i="1" s="1"/>
  <c r="AG28" i="1"/>
  <c r="AG49" i="1" s="1"/>
  <c r="AF28" i="1"/>
  <c r="AF49" i="1" s="1"/>
  <c r="AE28" i="1"/>
  <c r="AE49" i="1" s="1"/>
  <c r="AD28" i="1"/>
  <c r="AD27" i="1" s="1"/>
  <c r="AC28" i="1"/>
  <c r="AC33" i="1" s="1"/>
  <c r="AB28" i="1"/>
  <c r="AB33" i="1" s="1"/>
  <c r="AA28" i="1"/>
  <c r="AA33" i="1" s="1"/>
  <c r="Z28" i="1"/>
  <c r="Z27" i="1" s="1"/>
  <c r="X28" i="1"/>
  <c r="X43" i="1" s="1"/>
  <c r="W28" i="1"/>
  <c r="W33" i="1" s="1"/>
  <c r="V28" i="1"/>
  <c r="V48" i="1" s="1"/>
  <c r="AE27" i="1"/>
  <c r="AE32" i="1" s="1"/>
  <c r="AA27" i="1"/>
  <c r="AA32" i="1" s="1"/>
  <c r="Y27" i="1"/>
  <c r="Y37" i="1" s="1"/>
  <c r="X27" i="1"/>
  <c r="X32" i="1" s="1"/>
  <c r="W27" i="1"/>
  <c r="W32" i="1" s="1"/>
  <c r="V27" i="1"/>
  <c r="V32" i="1" s="1"/>
  <c r="P27" i="1"/>
  <c r="P32" i="1" s="1"/>
  <c r="O27" i="1"/>
  <c r="O22" i="1" s="1"/>
  <c r="N27" i="1"/>
  <c r="N32" i="1" s="1"/>
  <c r="M27" i="1"/>
  <c r="M22" i="1" s="1"/>
  <c r="L27" i="1"/>
  <c r="L32" i="1" s="1"/>
  <c r="K27" i="1"/>
  <c r="J27" i="1"/>
  <c r="J37" i="1" s="1"/>
  <c r="I27" i="1"/>
  <c r="I37" i="1" s="1"/>
  <c r="H27" i="1"/>
  <c r="H37" i="1" s="1"/>
  <c r="G27" i="1"/>
  <c r="G32" i="1" s="1"/>
  <c r="F27" i="1"/>
  <c r="F37" i="1" s="1"/>
  <c r="E27" i="1"/>
  <c r="E32" i="1" s="1"/>
  <c r="Y25" i="1"/>
  <c r="P25" i="1"/>
  <c r="L25" i="1"/>
  <c r="J25" i="1"/>
  <c r="H25" i="1"/>
  <c r="Y24" i="1"/>
  <c r="P24" i="1"/>
  <c r="L24" i="1"/>
  <c r="J24" i="1"/>
  <c r="AG23" i="1"/>
  <c r="AE23" i="1"/>
  <c r="AC23" i="1"/>
  <c r="Y23" i="1"/>
  <c r="X23" i="1"/>
  <c r="W23" i="1"/>
  <c r="V23" i="1"/>
  <c r="P23" i="1"/>
  <c r="O23" i="1"/>
  <c r="N23" i="1"/>
  <c r="M23" i="1"/>
  <c r="L23" i="1"/>
  <c r="K23" i="1"/>
  <c r="J23" i="1"/>
  <c r="I23" i="1"/>
  <c r="H23" i="1"/>
  <c r="G23" i="1"/>
  <c r="F23" i="1"/>
  <c r="E23" i="1"/>
  <c r="X22" i="1"/>
  <c r="W22" i="1"/>
  <c r="V22" i="1"/>
  <c r="P22" i="1"/>
  <c r="N22" i="1"/>
  <c r="K22" i="1"/>
  <c r="J22" i="1"/>
  <c r="I22" i="1"/>
  <c r="H22" i="1"/>
  <c r="F22" i="1"/>
  <c r="Y20" i="1"/>
  <c r="J20" i="1"/>
  <c r="H20" i="1"/>
  <c r="Y19" i="1"/>
  <c r="J19" i="1"/>
  <c r="Y18" i="1"/>
  <c r="X18" i="1"/>
  <c r="V18" i="1"/>
  <c r="J18" i="1"/>
  <c r="I18" i="1"/>
  <c r="H18" i="1"/>
  <c r="G18" i="1"/>
  <c r="F18" i="1"/>
  <c r="E18" i="1"/>
  <c r="Y17" i="1"/>
  <c r="X17" i="1"/>
  <c r="V17" i="1"/>
  <c r="J17" i="1"/>
  <c r="I17" i="1"/>
  <c r="H17" i="1"/>
  <c r="F17" i="1"/>
  <c r="E17" i="1"/>
  <c r="AE5" i="1"/>
  <c r="V50" i="1" l="1"/>
  <c r="V46" i="1"/>
  <c r="Z43" i="1"/>
  <c r="G17" i="1"/>
  <c r="AA18" i="1"/>
  <c r="L22" i="1"/>
  <c r="Y22" i="1"/>
  <c r="F25" i="1"/>
  <c r="AC27" i="1"/>
  <c r="M32" i="1"/>
  <c r="V33" i="1"/>
  <c r="V42" i="1"/>
  <c r="Z48" i="1"/>
  <c r="F19" i="1"/>
  <c r="AA22" i="1"/>
  <c r="O32" i="1"/>
  <c r="H19" i="1"/>
  <c r="H24" i="1"/>
  <c r="AG27" i="1"/>
  <c r="V29" i="1"/>
  <c r="X30" i="1"/>
  <c r="X20" i="1" s="1"/>
  <c r="F24" i="1"/>
  <c r="G22" i="1"/>
  <c r="AE22" i="1"/>
  <c r="X29" i="1"/>
  <c r="X19" i="1" s="1"/>
  <c r="E37" i="1"/>
  <c r="V40" i="1"/>
  <c r="H46" i="1"/>
  <c r="X46" i="1"/>
  <c r="J47" i="1"/>
  <c r="V49" i="1"/>
  <c r="E22" i="1"/>
  <c r="Z38" i="1"/>
  <c r="N25" i="1"/>
  <c r="G37" i="1"/>
  <c r="I46" i="1"/>
  <c r="Y46" i="1"/>
  <c r="M47" i="1"/>
  <c r="F20" i="1"/>
  <c r="AA23" i="1"/>
  <c r="N24" i="1"/>
  <c r="G42" i="1"/>
  <c r="J46" i="1"/>
  <c r="Z49" i="1"/>
  <c r="X44" i="1"/>
  <c r="X42" i="1"/>
  <c r="AG51" i="1"/>
  <c r="AG47" i="1"/>
  <c r="Z22" i="1"/>
  <c r="Z37" i="1"/>
  <c r="Z17" i="1"/>
  <c r="Z32" i="1"/>
  <c r="AD22" i="1"/>
  <c r="AD32" i="1"/>
  <c r="AF51" i="1"/>
  <c r="AF47" i="1"/>
  <c r="AE51" i="1"/>
  <c r="AE47" i="1"/>
  <c r="Z29" i="1"/>
  <c r="Z30" i="1"/>
  <c r="AD30" i="1"/>
  <c r="Z33" i="1"/>
  <c r="AD33" i="1"/>
  <c r="E34" i="1"/>
  <c r="I34" i="1"/>
  <c r="M34" i="1"/>
  <c r="V34" i="1"/>
  <c r="E35" i="1"/>
  <c r="I35" i="1"/>
  <c r="M35" i="1"/>
  <c r="V35" i="1"/>
  <c r="E39" i="1"/>
  <c r="I39" i="1"/>
  <c r="X39" i="1"/>
  <c r="E40" i="1"/>
  <c r="I40" i="1"/>
  <c r="X40" i="1"/>
  <c r="AD48" i="1"/>
  <c r="X49" i="1"/>
  <c r="AD49" i="1"/>
  <c r="W17" i="1"/>
  <c r="AA17" i="1"/>
  <c r="W18" i="1"/>
  <c r="AD29" i="1"/>
  <c r="Z18" i="1"/>
  <c r="G19" i="1"/>
  <c r="V19" i="1"/>
  <c r="G20" i="1"/>
  <c r="V20" i="1"/>
  <c r="AB23" i="1"/>
  <c r="AF23" i="1"/>
  <c r="G24" i="1"/>
  <c r="K24" i="1"/>
  <c r="O24" i="1"/>
  <c r="G25" i="1"/>
  <c r="K25" i="1"/>
  <c r="O25" i="1"/>
  <c r="X25" i="1"/>
  <c r="AB27" i="1"/>
  <c r="AF27" i="1"/>
  <c r="AC29" i="1"/>
  <c r="AG29" i="1"/>
  <c r="AC30" i="1"/>
  <c r="AG30" i="1"/>
  <c r="H32" i="1"/>
  <c r="Y32" i="1"/>
  <c r="AG33" i="1"/>
  <c r="H34" i="1"/>
  <c r="Y34" i="1"/>
  <c r="H35" i="1"/>
  <c r="Y35" i="1"/>
  <c r="W37" i="1"/>
  <c r="AA37" i="1"/>
  <c r="W38" i="1"/>
  <c r="AA38" i="1"/>
  <c r="AB43" i="1"/>
  <c r="W48" i="1"/>
  <c r="AA48" i="1"/>
  <c r="AG48" i="1"/>
  <c r="W49" i="1"/>
  <c r="AA49" i="1"/>
  <c r="AB29" i="1"/>
  <c r="AF29" i="1"/>
  <c r="AB30" i="1"/>
  <c r="AF30" i="1"/>
  <c r="AF33" i="1"/>
  <c r="G34" i="1"/>
  <c r="X34" i="1"/>
  <c r="G35" i="1"/>
  <c r="X35" i="1"/>
  <c r="AF48" i="1"/>
  <c r="E19" i="1"/>
  <c r="I19" i="1"/>
  <c r="E20" i="1"/>
  <c r="I20" i="1"/>
  <c r="Z23" i="1"/>
  <c r="AD23" i="1"/>
  <c r="W29" i="1"/>
  <c r="AA29" i="1"/>
  <c r="AE29" i="1"/>
  <c r="W30" i="1"/>
  <c r="AA30" i="1"/>
  <c r="AE30" i="1"/>
  <c r="F32" i="1"/>
  <c r="J32" i="1"/>
  <c r="AE33" i="1"/>
  <c r="F34" i="1"/>
  <c r="J34" i="1"/>
  <c r="F35" i="1"/>
  <c r="J35" i="1"/>
  <c r="AE48" i="1"/>
  <c r="Z44" i="1" l="1"/>
  <c r="Z42" i="1"/>
  <c r="AC32" i="1"/>
  <c r="AC22" i="1"/>
  <c r="X24" i="1"/>
  <c r="V51" i="1"/>
  <c r="V47" i="1"/>
  <c r="AG32" i="1"/>
  <c r="AG22" i="1"/>
  <c r="Z50" i="1"/>
  <c r="Z46" i="1"/>
  <c r="Z51" i="1"/>
  <c r="Z47" i="1"/>
  <c r="V24" i="1"/>
  <c r="V39" i="1"/>
  <c r="W50" i="1"/>
  <c r="W46" i="1"/>
  <c r="AD50" i="1"/>
  <c r="AD46" i="1"/>
  <c r="AA35" i="1"/>
  <c r="AA25" i="1"/>
  <c r="AA40" i="1"/>
  <c r="AA20" i="1"/>
  <c r="AE34" i="1"/>
  <c r="AE24" i="1"/>
  <c r="AB35" i="1"/>
  <c r="AB25" i="1"/>
  <c r="W51" i="1"/>
  <c r="W47" i="1"/>
  <c r="AB44" i="1"/>
  <c r="AB42" i="1"/>
  <c r="AG35" i="1"/>
  <c r="AG25" i="1"/>
  <c r="AF32" i="1"/>
  <c r="AF22" i="1"/>
  <c r="AD25" i="1"/>
  <c r="AD35" i="1"/>
  <c r="W35" i="1"/>
  <c r="W40" i="1"/>
  <c r="W20" i="1"/>
  <c r="W25" i="1"/>
  <c r="AA51" i="1"/>
  <c r="AA47" i="1"/>
  <c r="AC34" i="1"/>
  <c r="AC24" i="1"/>
  <c r="W34" i="1"/>
  <c r="W39" i="1"/>
  <c r="W19" i="1"/>
  <c r="W24" i="1"/>
  <c r="X51" i="1"/>
  <c r="X47" i="1"/>
  <c r="Z24" i="1"/>
  <c r="Z39" i="1"/>
  <c r="Z19" i="1"/>
  <c r="Z34" i="1"/>
  <c r="AF35" i="1"/>
  <c r="AF25" i="1"/>
  <c r="AB34" i="1"/>
  <c r="AB24" i="1"/>
  <c r="AA50" i="1"/>
  <c r="AA46" i="1"/>
  <c r="AG34" i="1"/>
  <c r="AG24" i="1"/>
  <c r="AE50" i="1"/>
  <c r="AE46" i="1"/>
  <c r="AE35" i="1"/>
  <c r="AE25" i="1"/>
  <c r="AA34" i="1"/>
  <c r="AA24" i="1"/>
  <c r="AA39" i="1"/>
  <c r="AA19" i="1"/>
  <c r="AF50" i="1"/>
  <c r="AF46" i="1"/>
  <c r="AF34" i="1"/>
  <c r="AF24" i="1"/>
  <c r="AG50" i="1"/>
  <c r="AG46" i="1"/>
  <c r="AC35" i="1"/>
  <c r="AC25" i="1"/>
  <c r="AB32" i="1"/>
  <c r="AB22" i="1"/>
  <c r="AD24" i="1"/>
  <c r="AD34" i="1"/>
  <c r="AD51" i="1"/>
  <c r="AD47" i="1"/>
  <c r="Z25" i="1"/>
  <c r="Z40" i="1"/>
  <c r="Z20" i="1"/>
  <c r="Z35" i="1"/>
</calcChain>
</file>

<file path=xl/sharedStrings.xml><?xml version="1.0" encoding="utf-8"?>
<sst xmlns="http://schemas.openxmlformats.org/spreadsheetml/2006/main" count="152" uniqueCount="44">
  <si>
    <t>УТВЕРЖДАЮ</t>
  </si>
  <si>
    <t xml:space="preserve">Директор </t>
  </si>
  <si>
    <t>Брестского лесхоза</t>
  </si>
  <si>
    <t>___________ С.А.Мелеховец</t>
  </si>
  <si>
    <t>__________ С.А.Мелеховец</t>
  </si>
  <si>
    <t>Вводится с 20.05.2022 года</t>
  </si>
  <si>
    <t>ПРЕЙСКУРАНТ ОТПУСКНЫХ ЦЕН</t>
  </si>
  <si>
    <t>ПРЕЙСКУРАНТ РОЗНИЧНЫХ ЦЕН</t>
  </si>
  <si>
    <t>"ПИЛОМАТЕРИАЛЫ"</t>
  </si>
  <si>
    <t>для реализации физическим лицам для собственного потребления</t>
  </si>
  <si>
    <t>франко-склад изготовителя</t>
  </si>
  <si>
    <t>Ед.изм. - 1 м3/руб.</t>
  </si>
  <si>
    <t>Наимено- вание</t>
  </si>
  <si>
    <t>Сорт</t>
  </si>
  <si>
    <t>№</t>
  </si>
  <si>
    <t>Толщина</t>
  </si>
  <si>
    <t>Хвойные</t>
  </si>
  <si>
    <t>Мягколиственные</t>
  </si>
  <si>
    <t>Твердолиственные</t>
  </si>
  <si>
    <t>СТБ 1713-2007</t>
  </si>
  <si>
    <t>СТБ 1714-2007</t>
  </si>
  <si>
    <t>СТБ 1628-2006</t>
  </si>
  <si>
    <t>Длина 2 - 3 м</t>
  </si>
  <si>
    <t>Длина 3 - 4 м</t>
  </si>
  <si>
    <t>Длина 4 - 6,5 м</t>
  </si>
  <si>
    <t>Длина 2 - 6,5 м</t>
  </si>
  <si>
    <t>Длина 2 - 2,9 м</t>
  </si>
  <si>
    <t>Длина 3 - 3,9 м</t>
  </si>
  <si>
    <t>обрезные</t>
  </si>
  <si>
    <t>н/обрезн.</t>
  </si>
  <si>
    <t>Доски</t>
  </si>
  <si>
    <t>до 25</t>
  </si>
  <si>
    <t>25-30</t>
  </si>
  <si>
    <t>32-40</t>
  </si>
  <si>
    <t>44 и бол.</t>
  </si>
  <si>
    <t xml:space="preserve"> </t>
  </si>
  <si>
    <t>Бруски</t>
  </si>
  <si>
    <t>40-100</t>
  </si>
  <si>
    <t>Брусья</t>
  </si>
  <si>
    <t>150 и бол.</t>
  </si>
  <si>
    <t xml:space="preserve">Примечание: </t>
  </si>
  <si>
    <t xml:space="preserve">  без НДС</t>
  </si>
  <si>
    <t xml:space="preserve">  НДС 20% в цене</t>
  </si>
  <si>
    <t>Считать утратившим силу прейскурант от 14.01.2022г.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</si>
</sst>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sz val="12"/>
      <name val="Arial Narrow"/>
      <family val="2"/>
      <charset val="204"/>
    </font>
    <font>
      <sz val="12"/>
      <name val="Times New Roman Cyr"/>
      <charset val="204"/>
    </font>
    <font>
      <sz val="12"/>
      <name val="Arial Cyr"/>
      <charset val="204"/>
    </font>
    <font>
      <b/>
      <sz val="13"/>
      <name val="Times New Roman Cyr"/>
      <family val="1"/>
      <charset val="204"/>
    </font>
    <font>
      <b/>
      <sz val="12"/>
      <name val="Times New Roman Cyr"/>
      <charset val="204"/>
    </font>
    <font>
      <sz val="13"/>
      <name val="Times New Roman Cyr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Border="1"/>
    <xf numFmtId="0" fontId="4" fillId="0" borderId="0" xfId="0" applyFont="1" applyFill="1" applyAlignment="1"/>
    <xf numFmtId="0" fontId="5" fillId="0" borderId="0" xfId="0" applyFont="1" applyFill="1" applyAlignment="1"/>
    <xf numFmtId="1" fontId="1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2" fontId="1" fillId="0" borderId="0" xfId="0" applyNumberFormat="1" applyFont="1" applyFill="1"/>
    <xf numFmtId="2" fontId="10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2" fontId="11" fillId="2" borderId="5" xfId="0" applyNumberFormat="1" applyFont="1" applyFill="1" applyBorder="1" applyAlignment="1">
      <alignment horizontal="center"/>
    </xf>
    <xf numFmtId="0" fontId="13" fillId="0" borderId="0" xfId="0" applyFont="1" applyFill="1"/>
    <xf numFmtId="2" fontId="1" fillId="0" borderId="5" xfId="0" applyNumberFormat="1" applyFont="1" applyFill="1" applyBorder="1"/>
    <xf numFmtId="0" fontId="1" fillId="0" borderId="9" xfId="0" applyFont="1" applyFill="1" applyBorder="1" applyAlignment="1">
      <alignment horizontal="center"/>
    </xf>
    <xf numFmtId="0" fontId="12" fillId="0" borderId="0" xfId="0" applyFont="1" applyFill="1"/>
    <xf numFmtId="0" fontId="8" fillId="0" borderId="0" xfId="0" applyFont="1" applyFill="1"/>
    <xf numFmtId="0" fontId="14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tabSelected="1" workbookViewId="0"/>
  </sheetViews>
  <sheetFormatPr defaultRowHeight="15.6" x14ac:dyDescent="0.3"/>
  <cols>
    <col min="1" max="16384" width="8.88671875" style="2"/>
  </cols>
  <sheetData>
    <row r="1" spans="1:33" ht="18" x14ac:dyDescent="0.35">
      <c r="A1" s="1"/>
      <c r="K1" s="3"/>
      <c r="N1" s="4" t="s">
        <v>0</v>
      </c>
      <c r="O1" s="3"/>
      <c r="R1" s="1"/>
      <c r="AB1" s="3"/>
      <c r="AE1" s="4" t="s">
        <v>0</v>
      </c>
      <c r="AF1" s="3"/>
    </row>
    <row r="2" spans="1:33" ht="18" x14ac:dyDescent="0.35">
      <c r="E2" s="5"/>
      <c r="K2" s="3"/>
      <c r="N2" s="4" t="s">
        <v>1</v>
      </c>
      <c r="O2" s="3"/>
      <c r="V2" s="5"/>
      <c r="AB2" s="3"/>
      <c r="AE2" s="4" t="s">
        <v>1</v>
      </c>
      <c r="AF2" s="3"/>
    </row>
    <row r="3" spans="1:33" ht="18" x14ac:dyDescent="0.35">
      <c r="E3" s="5"/>
      <c r="K3" s="3"/>
      <c r="N3" s="4" t="s">
        <v>2</v>
      </c>
      <c r="O3" s="3"/>
      <c r="V3" s="5"/>
      <c r="AB3" s="3"/>
      <c r="AE3" s="4" t="s">
        <v>2</v>
      </c>
      <c r="AF3" s="3"/>
    </row>
    <row r="4" spans="1:33" ht="18" x14ac:dyDescent="0.35">
      <c r="E4" s="5"/>
      <c r="K4" s="3"/>
      <c r="N4" s="4" t="s">
        <v>3</v>
      </c>
      <c r="O4" s="3"/>
      <c r="V4" s="5"/>
      <c r="AB4" s="3"/>
      <c r="AE4" s="4" t="s">
        <v>4</v>
      </c>
      <c r="AF4" s="3"/>
    </row>
    <row r="5" spans="1:33" ht="18" x14ac:dyDescent="0.35">
      <c r="E5" s="5"/>
      <c r="K5" s="6"/>
      <c r="N5" s="7" t="s">
        <v>5</v>
      </c>
      <c r="O5" s="6"/>
      <c r="V5" s="5"/>
      <c r="AB5" s="6"/>
      <c r="AE5" s="7" t="str">
        <f>N5</f>
        <v>Вводится с 20.05.2022 года</v>
      </c>
      <c r="AF5" s="6"/>
    </row>
    <row r="6" spans="1:33" x14ac:dyDescent="0.3">
      <c r="F6" s="8"/>
      <c r="G6" s="8"/>
      <c r="H6" s="8"/>
      <c r="I6" s="8"/>
      <c r="J6" s="8"/>
      <c r="W6" s="8"/>
      <c r="X6" s="8"/>
      <c r="Y6" s="8"/>
      <c r="Z6" s="8"/>
      <c r="AA6" s="8"/>
    </row>
    <row r="7" spans="1:33" ht="16.2" x14ac:dyDescent="0.3">
      <c r="A7" s="56" t="s">
        <v>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R7" s="56" t="s">
        <v>7</v>
      </c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</row>
    <row r="8" spans="1:33" ht="16.2" x14ac:dyDescent="0.3">
      <c r="A8" s="56" t="s">
        <v>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R8" s="56" t="s">
        <v>8</v>
      </c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</row>
    <row r="9" spans="1:33" ht="16.2" x14ac:dyDescent="0.3">
      <c r="A9" s="56" t="s">
        <v>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R9" s="56" t="s">
        <v>9</v>
      </c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</row>
    <row r="10" spans="1:33" ht="16.2" x14ac:dyDescent="0.3">
      <c r="A10" s="56" t="s">
        <v>10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R10" s="56" t="s">
        <v>10</v>
      </c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</row>
    <row r="11" spans="1:33" ht="16.2" x14ac:dyDescent="0.35">
      <c r="A11" s="9"/>
      <c r="O11" s="2" t="s">
        <v>11</v>
      </c>
      <c r="R11" s="9"/>
      <c r="AF11" s="2" t="s">
        <v>11</v>
      </c>
    </row>
    <row r="12" spans="1:33" x14ac:dyDescent="0.3">
      <c r="A12" s="51" t="s">
        <v>12</v>
      </c>
      <c r="B12" s="42" t="s">
        <v>13</v>
      </c>
      <c r="C12" s="42" t="s">
        <v>14</v>
      </c>
      <c r="D12" s="42" t="s">
        <v>15</v>
      </c>
      <c r="E12" s="53" t="s">
        <v>16</v>
      </c>
      <c r="F12" s="54"/>
      <c r="G12" s="54"/>
      <c r="H12" s="54"/>
      <c r="I12" s="54"/>
      <c r="J12" s="55"/>
      <c r="K12" s="39" t="s">
        <v>17</v>
      </c>
      <c r="L12" s="39"/>
      <c r="M12" s="50" t="s">
        <v>18</v>
      </c>
      <c r="N12" s="50"/>
      <c r="O12" s="50" t="s">
        <v>18</v>
      </c>
      <c r="P12" s="50"/>
      <c r="R12" s="51" t="s">
        <v>12</v>
      </c>
      <c r="S12" s="42" t="s">
        <v>13</v>
      </c>
      <c r="T12" s="42" t="s">
        <v>14</v>
      </c>
      <c r="U12" s="42" t="s">
        <v>15</v>
      </c>
      <c r="V12" s="53" t="s">
        <v>16</v>
      </c>
      <c r="W12" s="54"/>
      <c r="X12" s="54"/>
      <c r="Y12" s="54"/>
      <c r="Z12" s="54"/>
      <c r="AA12" s="55"/>
      <c r="AB12" s="39" t="s">
        <v>17</v>
      </c>
      <c r="AC12" s="39"/>
      <c r="AD12" s="50" t="s">
        <v>18</v>
      </c>
      <c r="AE12" s="50"/>
      <c r="AF12" s="50" t="s">
        <v>18</v>
      </c>
      <c r="AG12" s="50"/>
    </row>
    <row r="13" spans="1:33" x14ac:dyDescent="0.3">
      <c r="A13" s="52"/>
      <c r="B13" s="43"/>
      <c r="C13" s="43"/>
      <c r="D13" s="43"/>
      <c r="E13" s="47" t="s">
        <v>19</v>
      </c>
      <c r="F13" s="48"/>
      <c r="G13" s="48"/>
      <c r="H13" s="48"/>
      <c r="I13" s="48"/>
      <c r="J13" s="49"/>
      <c r="K13" s="39" t="s">
        <v>20</v>
      </c>
      <c r="L13" s="39"/>
      <c r="M13" s="39" t="s">
        <v>20</v>
      </c>
      <c r="N13" s="39"/>
      <c r="O13" s="39" t="s">
        <v>20</v>
      </c>
      <c r="P13" s="39"/>
      <c r="R13" s="52"/>
      <c r="S13" s="43"/>
      <c r="T13" s="43"/>
      <c r="U13" s="43"/>
      <c r="V13" s="47" t="s">
        <v>19</v>
      </c>
      <c r="W13" s="48"/>
      <c r="X13" s="48"/>
      <c r="Y13" s="48"/>
      <c r="Z13" s="48"/>
      <c r="AA13" s="49"/>
      <c r="AB13" s="39" t="s">
        <v>20</v>
      </c>
      <c r="AC13" s="39"/>
      <c r="AD13" s="39" t="s">
        <v>20</v>
      </c>
      <c r="AE13" s="39"/>
      <c r="AF13" s="39" t="s">
        <v>20</v>
      </c>
      <c r="AG13" s="39"/>
    </row>
    <row r="14" spans="1:33" x14ac:dyDescent="0.3">
      <c r="A14" s="52"/>
      <c r="B14" s="43"/>
      <c r="C14" s="43"/>
      <c r="D14" s="43"/>
      <c r="E14" s="47" t="s">
        <v>21</v>
      </c>
      <c r="F14" s="48"/>
      <c r="G14" s="48"/>
      <c r="H14" s="48"/>
      <c r="I14" s="48"/>
      <c r="J14" s="49"/>
      <c r="K14" s="39" t="s">
        <v>21</v>
      </c>
      <c r="L14" s="39"/>
      <c r="M14" s="39" t="s">
        <v>21</v>
      </c>
      <c r="N14" s="39"/>
      <c r="O14" s="39" t="s">
        <v>21</v>
      </c>
      <c r="P14" s="39"/>
      <c r="R14" s="52"/>
      <c r="S14" s="43"/>
      <c r="T14" s="43"/>
      <c r="U14" s="43"/>
      <c r="V14" s="47" t="s">
        <v>21</v>
      </c>
      <c r="W14" s="48"/>
      <c r="X14" s="48"/>
      <c r="Y14" s="48"/>
      <c r="Z14" s="48"/>
      <c r="AA14" s="49"/>
      <c r="AB14" s="39" t="s">
        <v>21</v>
      </c>
      <c r="AC14" s="39"/>
      <c r="AD14" s="39" t="s">
        <v>21</v>
      </c>
      <c r="AE14" s="39"/>
      <c r="AF14" s="39" t="s">
        <v>21</v>
      </c>
      <c r="AG14" s="39"/>
    </row>
    <row r="15" spans="1:33" x14ac:dyDescent="0.3">
      <c r="A15" s="52"/>
      <c r="B15" s="43"/>
      <c r="C15" s="43"/>
      <c r="D15" s="43"/>
      <c r="E15" s="45" t="s">
        <v>22</v>
      </c>
      <c r="F15" s="46"/>
      <c r="G15" s="45" t="s">
        <v>23</v>
      </c>
      <c r="H15" s="46"/>
      <c r="I15" s="45" t="s">
        <v>24</v>
      </c>
      <c r="J15" s="46"/>
      <c r="K15" s="45" t="s">
        <v>25</v>
      </c>
      <c r="L15" s="46"/>
      <c r="M15" s="41" t="s">
        <v>26</v>
      </c>
      <c r="N15" s="41"/>
      <c r="O15" s="41" t="s">
        <v>27</v>
      </c>
      <c r="P15" s="41"/>
      <c r="R15" s="52"/>
      <c r="S15" s="43"/>
      <c r="T15" s="43"/>
      <c r="U15" s="43"/>
      <c r="V15" s="45" t="s">
        <v>22</v>
      </c>
      <c r="W15" s="46"/>
      <c r="X15" s="45" t="s">
        <v>23</v>
      </c>
      <c r="Y15" s="46"/>
      <c r="Z15" s="45" t="s">
        <v>24</v>
      </c>
      <c r="AA15" s="46"/>
      <c r="AB15" s="45" t="s">
        <v>25</v>
      </c>
      <c r="AC15" s="46"/>
      <c r="AD15" s="41" t="s">
        <v>26</v>
      </c>
      <c r="AE15" s="41"/>
      <c r="AF15" s="41" t="s">
        <v>27</v>
      </c>
      <c r="AG15" s="41"/>
    </row>
    <row r="16" spans="1:33" x14ac:dyDescent="0.3">
      <c r="A16" s="52"/>
      <c r="B16" s="43"/>
      <c r="C16" s="43"/>
      <c r="D16" s="43"/>
      <c r="E16" s="10" t="s">
        <v>28</v>
      </c>
      <c r="F16" s="11" t="s">
        <v>29</v>
      </c>
      <c r="G16" s="10" t="s">
        <v>28</v>
      </c>
      <c r="H16" s="11" t="s">
        <v>29</v>
      </c>
      <c r="I16" s="10" t="s">
        <v>28</v>
      </c>
      <c r="J16" s="11" t="s">
        <v>29</v>
      </c>
      <c r="K16" s="12" t="s">
        <v>28</v>
      </c>
      <c r="L16" s="12" t="s">
        <v>29</v>
      </c>
      <c r="M16" s="13" t="s">
        <v>28</v>
      </c>
      <c r="N16" s="12" t="s">
        <v>29</v>
      </c>
      <c r="O16" s="13" t="s">
        <v>28</v>
      </c>
      <c r="P16" s="12" t="s">
        <v>29</v>
      </c>
      <c r="R16" s="52"/>
      <c r="S16" s="43"/>
      <c r="T16" s="43"/>
      <c r="U16" s="43"/>
      <c r="V16" s="10" t="s">
        <v>28</v>
      </c>
      <c r="W16" s="11" t="s">
        <v>29</v>
      </c>
      <c r="X16" s="10" t="s">
        <v>28</v>
      </c>
      <c r="Y16" s="11" t="s">
        <v>29</v>
      </c>
      <c r="Z16" s="10" t="s">
        <v>28</v>
      </c>
      <c r="AA16" s="11" t="s">
        <v>29</v>
      </c>
      <c r="AB16" s="12" t="s">
        <v>28</v>
      </c>
      <c r="AC16" s="12" t="s">
        <v>29</v>
      </c>
      <c r="AD16" s="13" t="s">
        <v>28</v>
      </c>
      <c r="AE16" s="12" t="s">
        <v>29</v>
      </c>
      <c r="AF16" s="13" t="s">
        <v>28</v>
      </c>
      <c r="AG16" s="12" t="s">
        <v>29</v>
      </c>
    </row>
    <row r="17" spans="1:35" x14ac:dyDescent="0.3">
      <c r="A17" s="42" t="s">
        <v>30</v>
      </c>
      <c r="B17" s="39">
        <v>0</v>
      </c>
      <c r="C17" s="12">
        <v>1</v>
      </c>
      <c r="D17" s="12" t="s">
        <v>31</v>
      </c>
      <c r="E17" s="14">
        <f t="shared" ref="E17:J20" si="0">+E27*1.56</f>
        <v>357.49428000000006</v>
      </c>
      <c r="F17" s="14">
        <f t="shared" si="0"/>
        <v>250.24428000000006</v>
      </c>
      <c r="G17" s="14">
        <f t="shared" si="0"/>
        <v>401.82885600000003</v>
      </c>
      <c r="H17" s="14">
        <f t="shared" si="0"/>
        <v>277.41885600000001</v>
      </c>
      <c r="I17" s="14">
        <f t="shared" si="0"/>
        <v>446.16</v>
      </c>
      <c r="J17" s="14">
        <f t="shared" si="0"/>
        <v>308.88000000000005</v>
      </c>
      <c r="K17" s="15"/>
      <c r="L17" s="15"/>
      <c r="M17" s="15"/>
      <c r="N17" s="15"/>
      <c r="O17" s="15"/>
      <c r="P17" s="15"/>
      <c r="R17" s="42" t="s">
        <v>30</v>
      </c>
      <c r="S17" s="39">
        <v>0</v>
      </c>
      <c r="T17" s="12">
        <v>1</v>
      </c>
      <c r="U17" s="12" t="s">
        <v>31</v>
      </c>
      <c r="V17" s="14">
        <f t="shared" ref="V17:AA20" si="1">+V27*1.56</f>
        <v>428.99313600000005</v>
      </c>
      <c r="W17" s="14">
        <f t="shared" si="1"/>
        <v>300.29313600000006</v>
      </c>
      <c r="X17" s="14">
        <f t="shared" si="1"/>
        <v>482.19462719999996</v>
      </c>
      <c r="Y17" s="14">
        <f t="shared" si="1"/>
        <v>332.904</v>
      </c>
      <c r="Z17" s="14">
        <f t="shared" si="1"/>
        <v>535.39200000000005</v>
      </c>
      <c r="AA17" s="14">
        <f t="shared" si="1"/>
        <v>370.65600000000006</v>
      </c>
      <c r="AB17" s="15"/>
      <c r="AC17" s="15"/>
      <c r="AD17" s="15"/>
      <c r="AE17" s="15"/>
      <c r="AF17" s="15"/>
      <c r="AG17" s="15"/>
    </row>
    <row r="18" spans="1:35" x14ac:dyDescent="0.3">
      <c r="A18" s="43"/>
      <c r="B18" s="39"/>
      <c r="C18" s="12">
        <v>2</v>
      </c>
      <c r="D18" s="12" t="s">
        <v>32</v>
      </c>
      <c r="E18" s="14">
        <f t="shared" si="0"/>
        <v>324.99480000000005</v>
      </c>
      <c r="F18" s="14">
        <f t="shared" si="0"/>
        <v>227.49480000000003</v>
      </c>
      <c r="G18" s="14">
        <f t="shared" si="0"/>
        <v>365.29896000000002</v>
      </c>
      <c r="H18" s="14">
        <f t="shared" si="0"/>
        <v>252.19896</v>
      </c>
      <c r="I18" s="14">
        <f t="shared" si="0"/>
        <v>405.6</v>
      </c>
      <c r="J18" s="14">
        <f t="shared" si="0"/>
        <v>280.8</v>
      </c>
      <c r="K18" s="15"/>
      <c r="L18" s="15"/>
      <c r="M18" s="15"/>
      <c r="N18" s="15"/>
      <c r="O18" s="15"/>
      <c r="P18" s="15"/>
      <c r="R18" s="43"/>
      <c r="S18" s="39"/>
      <c r="T18" s="12">
        <v>2</v>
      </c>
      <c r="U18" s="12" t="s">
        <v>32</v>
      </c>
      <c r="V18" s="14">
        <f t="shared" si="1"/>
        <v>389.99376000000001</v>
      </c>
      <c r="W18" s="14">
        <f t="shared" si="1"/>
        <v>272.99376000000001</v>
      </c>
      <c r="X18" s="14">
        <f t="shared" si="1"/>
        <v>438.35875199999998</v>
      </c>
      <c r="Y18" s="14">
        <f t="shared" si="1"/>
        <v>302.64</v>
      </c>
      <c r="Z18" s="14">
        <f t="shared" si="1"/>
        <v>486.72</v>
      </c>
      <c r="AA18" s="14">
        <f t="shared" si="1"/>
        <v>336.96000000000004</v>
      </c>
      <c r="AB18" s="15"/>
      <c r="AC18" s="15"/>
      <c r="AD18" s="15"/>
      <c r="AE18" s="15"/>
      <c r="AF18" s="15"/>
      <c r="AG18" s="15"/>
    </row>
    <row r="19" spans="1:35" x14ac:dyDescent="0.3">
      <c r="A19" s="43"/>
      <c r="B19" s="39"/>
      <c r="C19" s="12">
        <v>3</v>
      </c>
      <c r="D19" s="14" t="s">
        <v>33</v>
      </c>
      <c r="E19" s="14">
        <f t="shared" si="0"/>
        <v>389.99376000000001</v>
      </c>
      <c r="F19" s="14">
        <f t="shared" si="0"/>
        <v>272.99376000000001</v>
      </c>
      <c r="G19" s="14">
        <f t="shared" si="0"/>
        <v>438.35875199999998</v>
      </c>
      <c r="H19" s="14">
        <f t="shared" si="0"/>
        <v>302.63875200000001</v>
      </c>
      <c r="I19" s="14">
        <f t="shared" si="0"/>
        <v>486.72</v>
      </c>
      <c r="J19" s="14">
        <f t="shared" si="0"/>
        <v>336.96000000000004</v>
      </c>
      <c r="K19" s="15"/>
      <c r="L19" s="15"/>
      <c r="M19" s="15"/>
      <c r="N19" s="15"/>
      <c r="O19" s="15"/>
      <c r="P19" s="15"/>
      <c r="R19" s="43"/>
      <c r="S19" s="39"/>
      <c r="T19" s="12">
        <v>3</v>
      </c>
      <c r="U19" s="14" t="s">
        <v>33</v>
      </c>
      <c r="V19" s="14">
        <f t="shared" si="1"/>
        <v>467.99251200000003</v>
      </c>
      <c r="W19" s="14">
        <f t="shared" si="1"/>
        <v>327.59251200000006</v>
      </c>
      <c r="X19" s="14">
        <f t="shared" si="1"/>
        <v>526.03050239999993</v>
      </c>
      <c r="Y19" s="14">
        <f t="shared" si="1"/>
        <v>363.16800000000001</v>
      </c>
      <c r="Z19" s="14">
        <f t="shared" si="1"/>
        <v>584.06399999999996</v>
      </c>
      <c r="AA19" s="14">
        <f t="shared" si="1"/>
        <v>404.35199999999998</v>
      </c>
      <c r="AB19" s="15"/>
      <c r="AC19" s="15"/>
      <c r="AD19" s="15"/>
      <c r="AE19" s="15"/>
      <c r="AF19" s="15"/>
      <c r="AG19" s="15"/>
    </row>
    <row r="20" spans="1:35" x14ac:dyDescent="0.3">
      <c r="A20" s="43"/>
      <c r="B20" s="39"/>
      <c r="C20" s="12">
        <v>4</v>
      </c>
      <c r="D20" s="12" t="s">
        <v>34</v>
      </c>
      <c r="E20" s="14">
        <f t="shared" si="0"/>
        <v>422.49324000000001</v>
      </c>
      <c r="F20" s="14">
        <f t="shared" si="0"/>
        <v>295.74324000000007</v>
      </c>
      <c r="G20" s="14">
        <f t="shared" si="0"/>
        <v>474.88864799999999</v>
      </c>
      <c r="H20" s="14">
        <f t="shared" si="0"/>
        <v>327.85864800000002</v>
      </c>
      <c r="I20" s="14">
        <f t="shared" si="0"/>
        <v>527.28</v>
      </c>
      <c r="J20" s="14">
        <f t="shared" si="0"/>
        <v>365.04</v>
      </c>
      <c r="K20" s="15"/>
      <c r="L20" s="15"/>
      <c r="M20" s="15"/>
      <c r="N20" s="15"/>
      <c r="O20" s="15"/>
      <c r="P20" s="15"/>
      <c r="R20" s="43"/>
      <c r="S20" s="39"/>
      <c r="T20" s="12">
        <v>4</v>
      </c>
      <c r="U20" s="12" t="s">
        <v>34</v>
      </c>
      <c r="V20" s="14">
        <f t="shared" si="1"/>
        <v>506.99188800000002</v>
      </c>
      <c r="W20" s="14">
        <f t="shared" si="1"/>
        <v>354.89188800000005</v>
      </c>
      <c r="X20" s="14">
        <f t="shared" si="1"/>
        <v>569.86637759999996</v>
      </c>
      <c r="Y20" s="14">
        <f t="shared" si="1"/>
        <v>393.43200000000002</v>
      </c>
      <c r="Z20" s="14">
        <f t="shared" si="1"/>
        <v>632.7360000000001</v>
      </c>
      <c r="AA20" s="14">
        <f t="shared" si="1"/>
        <v>438.04800000000006</v>
      </c>
      <c r="AB20" s="15"/>
      <c r="AC20" s="15"/>
      <c r="AD20" s="15"/>
      <c r="AE20" s="15"/>
      <c r="AF20" s="15"/>
      <c r="AG20" s="15"/>
    </row>
    <row r="21" spans="1:35" x14ac:dyDescent="0.3">
      <c r="A21" s="43"/>
      <c r="B21" s="16"/>
      <c r="C21" s="17"/>
      <c r="D21" s="17"/>
      <c r="E21" s="18"/>
      <c r="F21" s="14"/>
      <c r="G21" s="18"/>
      <c r="H21" s="14"/>
      <c r="I21" s="18"/>
      <c r="J21" s="14"/>
      <c r="K21" s="15"/>
      <c r="L21" s="15"/>
      <c r="M21" s="19"/>
      <c r="N21" s="19"/>
      <c r="O21" s="20"/>
      <c r="P21" s="20"/>
      <c r="R21" s="43"/>
      <c r="S21" s="16"/>
      <c r="T21" s="17"/>
      <c r="U21" s="17"/>
      <c r="V21" s="18"/>
      <c r="W21" s="14"/>
      <c r="X21" s="18"/>
      <c r="Y21" s="14"/>
      <c r="Z21" s="18"/>
      <c r="AA21" s="14"/>
      <c r="AB21" s="15"/>
      <c r="AC21" s="15"/>
      <c r="AD21" s="19"/>
      <c r="AE21" s="19"/>
      <c r="AF21" s="20"/>
      <c r="AG21" s="20"/>
    </row>
    <row r="22" spans="1:35" x14ac:dyDescent="0.3">
      <c r="A22" s="43"/>
      <c r="B22" s="39">
        <v>1</v>
      </c>
      <c r="C22" s="12">
        <v>1</v>
      </c>
      <c r="D22" s="12" t="s">
        <v>31</v>
      </c>
      <c r="E22" s="14">
        <f t="shared" ref="E22:P25" si="2">1.2*E27</f>
        <v>274.99560000000002</v>
      </c>
      <c r="F22" s="14">
        <f t="shared" si="2"/>
        <v>192.49560000000005</v>
      </c>
      <c r="G22" s="14">
        <f t="shared" si="2"/>
        <v>309.09912000000003</v>
      </c>
      <c r="H22" s="14">
        <f t="shared" si="2"/>
        <v>213.39912000000001</v>
      </c>
      <c r="I22" s="14">
        <f t="shared" si="2"/>
        <v>343.2</v>
      </c>
      <c r="J22" s="14">
        <f t="shared" si="2"/>
        <v>237.60000000000002</v>
      </c>
      <c r="K22" s="14">
        <f t="shared" si="2"/>
        <v>299.64</v>
      </c>
      <c r="L22" s="14">
        <f t="shared" si="2"/>
        <v>217.80000000000004</v>
      </c>
      <c r="M22" s="14">
        <f t="shared" si="2"/>
        <v>506.88</v>
      </c>
      <c r="N22" s="14">
        <f t="shared" si="2"/>
        <v>389.4</v>
      </c>
      <c r="O22" s="14">
        <f t="shared" si="2"/>
        <v>561</v>
      </c>
      <c r="P22" s="14">
        <f t="shared" si="2"/>
        <v>429.00000000000006</v>
      </c>
      <c r="R22" s="43"/>
      <c r="S22" s="39">
        <v>1</v>
      </c>
      <c r="T22" s="12">
        <v>1</v>
      </c>
      <c r="U22" s="12" t="s">
        <v>31</v>
      </c>
      <c r="V22" s="14">
        <f t="shared" ref="V22:AG25" si="3">1.2*V27</f>
        <v>329.99472000000003</v>
      </c>
      <c r="W22" s="14">
        <f t="shared" si="3"/>
        <v>230.99472000000003</v>
      </c>
      <c r="X22" s="14">
        <f t="shared" si="3"/>
        <v>370.91894399999995</v>
      </c>
      <c r="Y22" s="14">
        <f t="shared" si="3"/>
        <v>256.08</v>
      </c>
      <c r="Z22" s="14">
        <f t="shared" si="3"/>
        <v>411.84000000000003</v>
      </c>
      <c r="AA22" s="14">
        <f t="shared" si="3"/>
        <v>285.12</v>
      </c>
      <c r="AB22" s="14">
        <f t="shared" si="3"/>
        <v>359.56799999999998</v>
      </c>
      <c r="AC22" s="14">
        <f t="shared" si="3"/>
        <v>261.36</v>
      </c>
      <c r="AD22" s="14">
        <f t="shared" si="3"/>
        <v>608.25599999999997</v>
      </c>
      <c r="AE22" s="14">
        <f t="shared" si="3"/>
        <v>467.28000000000003</v>
      </c>
      <c r="AF22" s="14">
        <f t="shared" si="3"/>
        <v>673.19999999999993</v>
      </c>
      <c r="AG22" s="14">
        <f t="shared" si="3"/>
        <v>514.80000000000007</v>
      </c>
      <c r="AH22" s="21"/>
      <c r="AI22" s="21"/>
    </row>
    <row r="23" spans="1:35" x14ac:dyDescent="0.3">
      <c r="A23" s="43"/>
      <c r="B23" s="39"/>
      <c r="C23" s="12">
        <v>2</v>
      </c>
      <c r="D23" s="12" t="s">
        <v>32</v>
      </c>
      <c r="E23" s="14">
        <f t="shared" si="2"/>
        <v>249.99600000000001</v>
      </c>
      <c r="F23" s="14">
        <f t="shared" si="2"/>
        <v>174.99600000000001</v>
      </c>
      <c r="G23" s="14">
        <f t="shared" si="2"/>
        <v>280.99919999999997</v>
      </c>
      <c r="H23" s="14">
        <f t="shared" si="2"/>
        <v>193.9992</v>
      </c>
      <c r="I23" s="14">
        <f t="shared" si="2"/>
        <v>312</v>
      </c>
      <c r="J23" s="14">
        <f t="shared" si="2"/>
        <v>216</v>
      </c>
      <c r="K23" s="14">
        <f t="shared" si="2"/>
        <v>272.39999999999998</v>
      </c>
      <c r="L23" s="14">
        <f t="shared" si="2"/>
        <v>198</v>
      </c>
      <c r="M23" s="14">
        <f t="shared" si="2"/>
        <v>460.79999999999995</v>
      </c>
      <c r="N23" s="14">
        <f t="shared" si="2"/>
        <v>354</v>
      </c>
      <c r="O23" s="14">
        <f t="shared" si="2"/>
        <v>510</v>
      </c>
      <c r="P23" s="14">
        <f t="shared" si="2"/>
        <v>390</v>
      </c>
      <c r="R23" s="43"/>
      <c r="S23" s="39"/>
      <c r="T23" s="12">
        <v>2</v>
      </c>
      <c r="U23" s="12" t="s">
        <v>32</v>
      </c>
      <c r="V23" s="14">
        <f t="shared" si="3"/>
        <v>299.99520000000001</v>
      </c>
      <c r="W23" s="14">
        <f t="shared" si="3"/>
        <v>209.99520000000001</v>
      </c>
      <c r="X23" s="14">
        <f t="shared" si="3"/>
        <v>337.19903999999997</v>
      </c>
      <c r="Y23" s="14">
        <f t="shared" si="3"/>
        <v>232.79999999999998</v>
      </c>
      <c r="Z23" s="14">
        <f t="shared" si="3"/>
        <v>374.4</v>
      </c>
      <c r="AA23" s="14">
        <f t="shared" si="3"/>
        <v>259.2</v>
      </c>
      <c r="AB23" s="14">
        <f t="shared" si="3"/>
        <v>326.87999999999994</v>
      </c>
      <c r="AC23" s="14">
        <f t="shared" si="3"/>
        <v>237.6</v>
      </c>
      <c r="AD23" s="14">
        <f t="shared" si="3"/>
        <v>552.95999999999992</v>
      </c>
      <c r="AE23" s="14">
        <f t="shared" si="3"/>
        <v>424.8</v>
      </c>
      <c r="AF23" s="14">
        <f t="shared" si="3"/>
        <v>612</v>
      </c>
      <c r="AG23" s="14">
        <f t="shared" si="3"/>
        <v>468</v>
      </c>
      <c r="AH23" s="21"/>
      <c r="AI23" s="21"/>
    </row>
    <row r="24" spans="1:35" x14ac:dyDescent="0.3">
      <c r="A24" s="43"/>
      <c r="B24" s="39"/>
      <c r="C24" s="12">
        <v>3</v>
      </c>
      <c r="D24" s="14" t="s">
        <v>33</v>
      </c>
      <c r="E24" s="14">
        <f t="shared" si="2"/>
        <v>299.99520000000001</v>
      </c>
      <c r="F24" s="14">
        <f t="shared" si="2"/>
        <v>209.99520000000001</v>
      </c>
      <c r="G24" s="14">
        <f t="shared" si="2"/>
        <v>337.19903999999997</v>
      </c>
      <c r="H24" s="14">
        <f t="shared" si="2"/>
        <v>232.79903999999999</v>
      </c>
      <c r="I24" s="14">
        <f t="shared" si="2"/>
        <v>374.4</v>
      </c>
      <c r="J24" s="14">
        <f t="shared" si="2"/>
        <v>259.2</v>
      </c>
      <c r="K24" s="14">
        <f t="shared" si="2"/>
        <v>326.87999999999994</v>
      </c>
      <c r="L24" s="14">
        <f t="shared" si="2"/>
        <v>237.6</v>
      </c>
      <c r="M24" s="14">
        <f t="shared" si="2"/>
        <v>552.95999999999992</v>
      </c>
      <c r="N24" s="14">
        <f t="shared" si="2"/>
        <v>424.8</v>
      </c>
      <c r="O24" s="14">
        <f t="shared" si="2"/>
        <v>612</v>
      </c>
      <c r="P24" s="14">
        <f t="shared" si="2"/>
        <v>468</v>
      </c>
      <c r="R24" s="43"/>
      <c r="S24" s="39"/>
      <c r="T24" s="12">
        <v>3</v>
      </c>
      <c r="U24" s="14" t="s">
        <v>33</v>
      </c>
      <c r="V24" s="14">
        <f t="shared" si="3"/>
        <v>359.99423999999999</v>
      </c>
      <c r="W24" s="14">
        <f t="shared" si="3"/>
        <v>251.99423999999999</v>
      </c>
      <c r="X24" s="14">
        <f t="shared" si="3"/>
        <v>404.63884799999994</v>
      </c>
      <c r="Y24" s="14">
        <f t="shared" si="3"/>
        <v>279.35999999999996</v>
      </c>
      <c r="Z24" s="14">
        <f t="shared" si="3"/>
        <v>449.28</v>
      </c>
      <c r="AA24" s="14">
        <f t="shared" si="3"/>
        <v>311.03999999999996</v>
      </c>
      <c r="AB24" s="14">
        <f t="shared" si="3"/>
        <v>392.25599999999991</v>
      </c>
      <c r="AC24" s="14">
        <f t="shared" si="3"/>
        <v>285.12</v>
      </c>
      <c r="AD24" s="14">
        <f t="shared" si="3"/>
        <v>663.55199999999991</v>
      </c>
      <c r="AE24" s="14">
        <f t="shared" si="3"/>
        <v>509.76</v>
      </c>
      <c r="AF24" s="14">
        <f t="shared" si="3"/>
        <v>734.4</v>
      </c>
      <c r="AG24" s="14">
        <f t="shared" si="3"/>
        <v>561.6</v>
      </c>
      <c r="AH24" s="21"/>
      <c r="AI24" s="21"/>
    </row>
    <row r="25" spans="1:35" x14ac:dyDescent="0.3">
      <c r="A25" s="43"/>
      <c r="B25" s="39"/>
      <c r="C25" s="12">
        <v>4</v>
      </c>
      <c r="D25" s="12" t="s">
        <v>34</v>
      </c>
      <c r="E25" s="14">
        <f t="shared" si="2"/>
        <v>324.9948</v>
      </c>
      <c r="F25" s="14">
        <f t="shared" si="2"/>
        <v>227.49480000000003</v>
      </c>
      <c r="G25" s="14">
        <f t="shared" si="2"/>
        <v>365.29895999999997</v>
      </c>
      <c r="H25" s="14">
        <f t="shared" si="2"/>
        <v>252.19895999999997</v>
      </c>
      <c r="I25" s="14">
        <f t="shared" si="2"/>
        <v>405.59999999999997</v>
      </c>
      <c r="J25" s="14">
        <f t="shared" si="2"/>
        <v>280.8</v>
      </c>
      <c r="K25" s="14">
        <f t="shared" si="2"/>
        <v>354.12</v>
      </c>
      <c r="L25" s="14">
        <f t="shared" si="2"/>
        <v>257.39999999999998</v>
      </c>
      <c r="M25" s="14">
        <f t="shared" si="2"/>
        <v>599.04000000000008</v>
      </c>
      <c r="N25" s="14">
        <f t="shared" si="2"/>
        <v>460.2</v>
      </c>
      <c r="O25" s="14">
        <f t="shared" si="2"/>
        <v>663</v>
      </c>
      <c r="P25" s="14">
        <f t="shared" si="2"/>
        <v>507</v>
      </c>
      <c r="R25" s="43"/>
      <c r="S25" s="39"/>
      <c r="T25" s="12">
        <v>4</v>
      </c>
      <c r="U25" s="12" t="s">
        <v>34</v>
      </c>
      <c r="V25" s="14">
        <f t="shared" si="3"/>
        <v>389.99376000000001</v>
      </c>
      <c r="W25" s="14">
        <f t="shared" si="3"/>
        <v>272.99376000000001</v>
      </c>
      <c r="X25" s="14">
        <f t="shared" si="3"/>
        <v>438.35875199999992</v>
      </c>
      <c r="Y25" s="14">
        <f t="shared" si="3"/>
        <v>302.64</v>
      </c>
      <c r="Z25" s="14">
        <f t="shared" si="3"/>
        <v>486.72</v>
      </c>
      <c r="AA25" s="14">
        <f t="shared" si="3"/>
        <v>336.96</v>
      </c>
      <c r="AB25" s="14">
        <f t="shared" si="3"/>
        <v>424.94400000000002</v>
      </c>
      <c r="AC25" s="14">
        <f t="shared" si="3"/>
        <v>308.88000000000005</v>
      </c>
      <c r="AD25" s="14">
        <f t="shared" si="3"/>
        <v>718.84799999999996</v>
      </c>
      <c r="AE25" s="14">
        <f t="shared" si="3"/>
        <v>552.24</v>
      </c>
      <c r="AF25" s="14">
        <f t="shared" si="3"/>
        <v>795.6</v>
      </c>
      <c r="AG25" s="14">
        <f t="shared" si="3"/>
        <v>608.4</v>
      </c>
      <c r="AH25" s="21"/>
      <c r="AI25" s="21"/>
    </row>
    <row r="26" spans="1:35" x14ac:dyDescent="0.3">
      <c r="A26" s="43"/>
      <c r="B26" s="12"/>
      <c r="C26" s="12"/>
      <c r="D26" s="12"/>
      <c r="E26" s="14"/>
      <c r="F26" s="14"/>
      <c r="G26" s="14"/>
      <c r="H26" s="14"/>
      <c r="I26" s="14"/>
      <c r="J26" s="14"/>
      <c r="K26" s="14"/>
      <c r="L26" s="14"/>
      <c r="M26" s="22"/>
      <c r="N26" s="22"/>
      <c r="O26" s="23"/>
      <c r="P26" s="23"/>
      <c r="R26" s="43"/>
      <c r="S26" s="12"/>
      <c r="T26" s="12"/>
      <c r="U26" s="12"/>
      <c r="V26" s="14"/>
      <c r="W26" s="14"/>
      <c r="X26" s="14"/>
      <c r="Y26" s="14"/>
      <c r="Z26" s="14"/>
      <c r="AA26" s="14"/>
      <c r="AB26" s="14"/>
      <c r="AC26" s="14"/>
      <c r="AD26" s="22"/>
      <c r="AE26" s="22"/>
      <c r="AF26" s="23"/>
      <c r="AG26" s="23"/>
      <c r="AH26" s="21"/>
      <c r="AI26" s="21"/>
    </row>
    <row r="27" spans="1:35" x14ac:dyDescent="0.3">
      <c r="A27" s="43"/>
      <c r="B27" s="39">
        <v>2</v>
      </c>
      <c r="C27" s="12">
        <v>5</v>
      </c>
      <c r="D27" s="12" t="s">
        <v>31</v>
      </c>
      <c r="E27" s="14">
        <f t="shared" ref="E27:P27" si="4">1.1*E28</f>
        <v>229.16300000000004</v>
      </c>
      <c r="F27" s="14">
        <f t="shared" si="4"/>
        <v>160.41300000000004</v>
      </c>
      <c r="G27" s="14">
        <f t="shared" si="4"/>
        <v>257.58260000000001</v>
      </c>
      <c r="H27" s="14">
        <f t="shared" si="4"/>
        <v>177.83260000000001</v>
      </c>
      <c r="I27" s="14">
        <f t="shared" si="4"/>
        <v>286</v>
      </c>
      <c r="J27" s="14">
        <f t="shared" si="4"/>
        <v>198.00000000000003</v>
      </c>
      <c r="K27" s="14">
        <f t="shared" si="4"/>
        <v>249.70000000000002</v>
      </c>
      <c r="L27" s="14">
        <f t="shared" si="4"/>
        <v>181.50000000000003</v>
      </c>
      <c r="M27" s="14">
        <f t="shared" si="4"/>
        <v>422.40000000000003</v>
      </c>
      <c r="N27" s="14">
        <f t="shared" si="4"/>
        <v>324.5</v>
      </c>
      <c r="O27" s="14">
        <f t="shared" si="4"/>
        <v>467.50000000000006</v>
      </c>
      <c r="P27" s="14">
        <f t="shared" si="4"/>
        <v>357.50000000000006</v>
      </c>
      <c r="R27" s="43"/>
      <c r="S27" s="39">
        <v>2</v>
      </c>
      <c r="T27" s="12">
        <v>5</v>
      </c>
      <c r="U27" s="12" t="s">
        <v>31</v>
      </c>
      <c r="V27" s="14">
        <f t="shared" ref="V27:AG27" si="5">1.1*V28</f>
        <v>274.99560000000002</v>
      </c>
      <c r="W27" s="14">
        <f t="shared" si="5"/>
        <v>192.49560000000002</v>
      </c>
      <c r="X27" s="14">
        <f t="shared" si="5"/>
        <v>309.09911999999997</v>
      </c>
      <c r="Y27" s="14">
        <f t="shared" si="5"/>
        <v>213.4</v>
      </c>
      <c r="Z27" s="14">
        <f t="shared" si="5"/>
        <v>343.20000000000005</v>
      </c>
      <c r="AA27" s="14">
        <f t="shared" si="5"/>
        <v>237.60000000000002</v>
      </c>
      <c r="AB27" s="14">
        <f t="shared" si="5"/>
        <v>299.64</v>
      </c>
      <c r="AC27" s="14">
        <f t="shared" si="5"/>
        <v>217.8</v>
      </c>
      <c r="AD27" s="14">
        <f t="shared" si="5"/>
        <v>506.88</v>
      </c>
      <c r="AE27" s="14">
        <f t="shared" si="5"/>
        <v>389.40000000000003</v>
      </c>
      <c r="AF27" s="14">
        <f t="shared" si="5"/>
        <v>561</v>
      </c>
      <c r="AG27" s="14">
        <f t="shared" si="5"/>
        <v>429.00000000000006</v>
      </c>
      <c r="AH27" s="21"/>
      <c r="AI27" s="21"/>
    </row>
    <row r="28" spans="1:35" s="27" customFormat="1" ht="16.8" x14ac:dyDescent="0.3">
      <c r="A28" s="43"/>
      <c r="B28" s="39"/>
      <c r="C28" s="24">
        <v>6</v>
      </c>
      <c r="D28" s="25" t="s">
        <v>32</v>
      </c>
      <c r="E28" s="26">
        <v>208.33</v>
      </c>
      <c r="F28" s="26">
        <v>145.83000000000001</v>
      </c>
      <c r="G28" s="26">
        <v>234.166</v>
      </c>
      <c r="H28" s="26">
        <v>161.666</v>
      </c>
      <c r="I28" s="26">
        <v>260</v>
      </c>
      <c r="J28" s="26">
        <v>180</v>
      </c>
      <c r="K28" s="26">
        <v>227</v>
      </c>
      <c r="L28" s="26">
        <v>165</v>
      </c>
      <c r="M28" s="26">
        <v>384</v>
      </c>
      <c r="N28" s="26">
        <v>295</v>
      </c>
      <c r="O28" s="26">
        <v>425</v>
      </c>
      <c r="P28" s="26">
        <v>325</v>
      </c>
      <c r="R28" s="43"/>
      <c r="S28" s="39"/>
      <c r="T28" s="24">
        <v>6</v>
      </c>
      <c r="U28" s="25" t="s">
        <v>32</v>
      </c>
      <c r="V28" s="26">
        <f>+E28*1.2</f>
        <v>249.99600000000001</v>
      </c>
      <c r="W28" s="26">
        <f>+F28*1.2</f>
        <v>174.99600000000001</v>
      </c>
      <c r="X28" s="26">
        <f>+G28*1.2</f>
        <v>280.99919999999997</v>
      </c>
      <c r="Y28" s="26">
        <v>194</v>
      </c>
      <c r="Z28" s="26">
        <f>+I28*1.2</f>
        <v>312</v>
      </c>
      <c r="AA28" s="26">
        <f>+J28*1.2</f>
        <v>216</v>
      </c>
      <c r="AB28" s="26">
        <f t="shared" ref="AB28:AG28" si="6">+K28*1.2</f>
        <v>272.39999999999998</v>
      </c>
      <c r="AC28" s="26">
        <f t="shared" si="6"/>
        <v>198</v>
      </c>
      <c r="AD28" s="26">
        <f t="shared" si="6"/>
        <v>460.79999999999995</v>
      </c>
      <c r="AE28" s="26">
        <f t="shared" si="6"/>
        <v>354</v>
      </c>
      <c r="AF28" s="26">
        <f t="shared" si="6"/>
        <v>510</v>
      </c>
      <c r="AG28" s="26">
        <f t="shared" si="6"/>
        <v>390</v>
      </c>
      <c r="AH28" s="21"/>
      <c r="AI28" s="21"/>
    </row>
    <row r="29" spans="1:35" x14ac:dyDescent="0.3">
      <c r="A29" s="43"/>
      <c r="B29" s="39"/>
      <c r="C29" s="12">
        <v>7</v>
      </c>
      <c r="D29" s="14" t="s">
        <v>33</v>
      </c>
      <c r="E29" s="14">
        <f t="shared" ref="E29:P29" si="7">1.2*E28</f>
        <v>249.99600000000001</v>
      </c>
      <c r="F29" s="14">
        <f t="shared" si="7"/>
        <v>174.99600000000001</v>
      </c>
      <c r="G29" s="14">
        <f>1.2*G28</f>
        <v>280.99919999999997</v>
      </c>
      <c r="H29" s="14">
        <f>1.2*H28</f>
        <v>193.9992</v>
      </c>
      <c r="I29" s="14">
        <f>1.2*I28</f>
        <v>312</v>
      </c>
      <c r="J29" s="14">
        <f>1.2*J28</f>
        <v>216</v>
      </c>
      <c r="K29" s="14">
        <f t="shared" si="7"/>
        <v>272.39999999999998</v>
      </c>
      <c r="L29" s="14">
        <f t="shared" si="7"/>
        <v>198</v>
      </c>
      <c r="M29" s="14">
        <f t="shared" si="7"/>
        <v>460.79999999999995</v>
      </c>
      <c r="N29" s="14">
        <f t="shared" si="7"/>
        <v>354</v>
      </c>
      <c r="O29" s="14">
        <f t="shared" si="7"/>
        <v>510</v>
      </c>
      <c r="P29" s="14">
        <f t="shared" si="7"/>
        <v>390</v>
      </c>
      <c r="R29" s="43"/>
      <c r="S29" s="39"/>
      <c r="T29" s="12">
        <v>7</v>
      </c>
      <c r="U29" s="14" t="s">
        <v>33</v>
      </c>
      <c r="V29" s="14">
        <f t="shared" ref="V29:AG29" si="8">1.2*V28</f>
        <v>299.99520000000001</v>
      </c>
      <c r="W29" s="14">
        <f t="shared" si="8"/>
        <v>209.99520000000001</v>
      </c>
      <c r="X29" s="14">
        <f>1.2*X28</f>
        <v>337.19903999999997</v>
      </c>
      <c r="Y29" s="14">
        <f>1.2*Y28</f>
        <v>232.79999999999998</v>
      </c>
      <c r="Z29" s="14">
        <f>1.2*Z28</f>
        <v>374.4</v>
      </c>
      <c r="AA29" s="14">
        <f>1.2*AA28</f>
        <v>259.2</v>
      </c>
      <c r="AB29" s="14">
        <f t="shared" si="8"/>
        <v>326.87999999999994</v>
      </c>
      <c r="AC29" s="14">
        <f t="shared" si="8"/>
        <v>237.6</v>
      </c>
      <c r="AD29" s="14">
        <f t="shared" si="8"/>
        <v>552.95999999999992</v>
      </c>
      <c r="AE29" s="14">
        <f t="shared" si="8"/>
        <v>424.8</v>
      </c>
      <c r="AF29" s="14">
        <f t="shared" si="8"/>
        <v>612</v>
      </c>
      <c r="AG29" s="14">
        <f t="shared" si="8"/>
        <v>468</v>
      </c>
      <c r="AH29" s="21"/>
      <c r="AI29" s="21"/>
    </row>
    <row r="30" spans="1:35" x14ac:dyDescent="0.3">
      <c r="A30" s="43"/>
      <c r="B30" s="39"/>
      <c r="C30" s="12">
        <v>8</v>
      </c>
      <c r="D30" s="12" t="s">
        <v>34</v>
      </c>
      <c r="E30" s="14">
        <f t="shared" ref="E30:P30" si="9">1.3*E28</f>
        <v>270.82900000000001</v>
      </c>
      <c r="F30" s="14">
        <f t="shared" si="9"/>
        <v>189.57900000000004</v>
      </c>
      <c r="G30" s="14">
        <f>1.3*G28</f>
        <v>304.41579999999999</v>
      </c>
      <c r="H30" s="14">
        <f>1.3*H28</f>
        <v>210.16579999999999</v>
      </c>
      <c r="I30" s="14">
        <f>1.3*I28</f>
        <v>338</v>
      </c>
      <c r="J30" s="14">
        <f>1.3*J28</f>
        <v>234</v>
      </c>
      <c r="K30" s="14">
        <f t="shared" si="9"/>
        <v>295.10000000000002</v>
      </c>
      <c r="L30" s="14">
        <f t="shared" si="9"/>
        <v>214.5</v>
      </c>
      <c r="M30" s="14">
        <f t="shared" si="9"/>
        <v>499.20000000000005</v>
      </c>
      <c r="N30" s="14">
        <f t="shared" si="9"/>
        <v>383.5</v>
      </c>
      <c r="O30" s="14">
        <f t="shared" si="9"/>
        <v>552.5</v>
      </c>
      <c r="P30" s="14">
        <f t="shared" si="9"/>
        <v>422.5</v>
      </c>
      <c r="R30" s="43"/>
      <c r="S30" s="39"/>
      <c r="T30" s="12">
        <v>8</v>
      </c>
      <c r="U30" s="12" t="s">
        <v>34</v>
      </c>
      <c r="V30" s="14">
        <f t="shared" ref="V30:AG30" si="10">1.3*V28</f>
        <v>324.9948</v>
      </c>
      <c r="W30" s="14">
        <f t="shared" si="10"/>
        <v>227.49480000000003</v>
      </c>
      <c r="X30" s="14">
        <f>1.3*X28</f>
        <v>365.29895999999997</v>
      </c>
      <c r="Y30" s="14">
        <f>1.3*Y28</f>
        <v>252.20000000000002</v>
      </c>
      <c r="Z30" s="14">
        <f>1.3*Z28</f>
        <v>405.6</v>
      </c>
      <c r="AA30" s="14">
        <f>1.3*AA28</f>
        <v>280.8</v>
      </c>
      <c r="AB30" s="14">
        <f t="shared" si="10"/>
        <v>354.12</v>
      </c>
      <c r="AC30" s="14">
        <f t="shared" si="10"/>
        <v>257.40000000000003</v>
      </c>
      <c r="AD30" s="14">
        <f t="shared" si="10"/>
        <v>599.04</v>
      </c>
      <c r="AE30" s="14">
        <f t="shared" si="10"/>
        <v>460.2</v>
      </c>
      <c r="AF30" s="14">
        <f t="shared" si="10"/>
        <v>663</v>
      </c>
      <c r="AG30" s="14">
        <f t="shared" si="10"/>
        <v>507</v>
      </c>
      <c r="AH30" s="21"/>
      <c r="AI30" s="21"/>
    </row>
    <row r="31" spans="1:35" x14ac:dyDescent="0.3">
      <c r="A31" s="43"/>
      <c r="B31" s="12"/>
      <c r="C31" s="12"/>
      <c r="D31" s="12"/>
      <c r="E31" s="14"/>
      <c r="F31" s="14"/>
      <c r="G31" s="14"/>
      <c r="H31" s="14"/>
      <c r="I31" s="14"/>
      <c r="J31" s="14"/>
      <c r="K31" s="14"/>
      <c r="L31" s="14"/>
      <c r="M31" s="22"/>
      <c r="N31" s="22"/>
      <c r="O31" s="23"/>
      <c r="P31" s="23"/>
      <c r="R31" s="43"/>
      <c r="S31" s="12"/>
      <c r="T31" s="12"/>
      <c r="U31" s="12"/>
      <c r="V31" s="14"/>
      <c r="W31" s="14"/>
      <c r="X31" s="14"/>
      <c r="Y31" s="14"/>
      <c r="Z31" s="14"/>
      <c r="AA31" s="14"/>
      <c r="AB31" s="14"/>
      <c r="AC31" s="14"/>
      <c r="AD31" s="22"/>
      <c r="AE31" s="22"/>
      <c r="AF31" s="23"/>
      <c r="AG31" s="23"/>
      <c r="AH31" s="21"/>
      <c r="AI31" s="21"/>
    </row>
    <row r="32" spans="1:35" x14ac:dyDescent="0.3">
      <c r="A32" s="43"/>
      <c r="B32" s="39">
        <v>3</v>
      </c>
      <c r="C32" s="12">
        <v>9</v>
      </c>
      <c r="D32" s="12" t="s">
        <v>31</v>
      </c>
      <c r="E32" s="14">
        <f t="shared" ref="E32:P35" si="11">0.8*E27</f>
        <v>183.33040000000005</v>
      </c>
      <c r="F32" s="14">
        <f t="shared" si="11"/>
        <v>128.33040000000003</v>
      </c>
      <c r="G32" s="14">
        <f t="shared" si="11"/>
        <v>206.06608000000003</v>
      </c>
      <c r="H32" s="14">
        <f t="shared" si="11"/>
        <v>142.26608000000002</v>
      </c>
      <c r="I32" s="14">
        <f t="shared" si="11"/>
        <v>228.8</v>
      </c>
      <c r="J32" s="14">
        <f t="shared" si="11"/>
        <v>158.40000000000003</v>
      </c>
      <c r="K32" s="14">
        <f t="shared" si="11"/>
        <v>199.76000000000002</v>
      </c>
      <c r="L32" s="14">
        <f t="shared" si="11"/>
        <v>145.20000000000002</v>
      </c>
      <c r="M32" s="14">
        <f t="shared" si="11"/>
        <v>337.92000000000007</v>
      </c>
      <c r="N32" s="14">
        <f t="shared" si="11"/>
        <v>259.60000000000002</v>
      </c>
      <c r="O32" s="14">
        <f t="shared" si="11"/>
        <v>374.00000000000006</v>
      </c>
      <c r="P32" s="14">
        <f t="shared" si="11"/>
        <v>286.00000000000006</v>
      </c>
      <c r="R32" s="43"/>
      <c r="S32" s="39">
        <v>3</v>
      </c>
      <c r="T32" s="12">
        <v>9</v>
      </c>
      <c r="U32" s="12" t="s">
        <v>31</v>
      </c>
      <c r="V32" s="14">
        <f t="shared" ref="V32:AG35" si="12">0.8*V27</f>
        <v>219.99648000000002</v>
      </c>
      <c r="W32" s="14">
        <f t="shared" si="12"/>
        <v>153.99648000000002</v>
      </c>
      <c r="X32" s="14">
        <f t="shared" si="12"/>
        <v>247.27929599999999</v>
      </c>
      <c r="Y32" s="14">
        <f t="shared" si="12"/>
        <v>170.72000000000003</v>
      </c>
      <c r="Z32" s="14">
        <f t="shared" si="12"/>
        <v>274.56000000000006</v>
      </c>
      <c r="AA32" s="14">
        <f t="shared" si="12"/>
        <v>190.08000000000004</v>
      </c>
      <c r="AB32" s="14">
        <f t="shared" si="12"/>
        <v>239.71199999999999</v>
      </c>
      <c r="AC32" s="14">
        <f t="shared" si="12"/>
        <v>174.24</v>
      </c>
      <c r="AD32" s="14">
        <f t="shared" si="12"/>
        <v>405.50400000000002</v>
      </c>
      <c r="AE32" s="14">
        <f t="shared" si="12"/>
        <v>311.52000000000004</v>
      </c>
      <c r="AF32" s="14">
        <f t="shared" si="12"/>
        <v>448.8</v>
      </c>
      <c r="AG32" s="14">
        <f t="shared" si="12"/>
        <v>343.20000000000005</v>
      </c>
      <c r="AH32" s="21"/>
      <c r="AI32" s="21"/>
    </row>
    <row r="33" spans="1:35" x14ac:dyDescent="0.3">
      <c r="A33" s="43"/>
      <c r="B33" s="39"/>
      <c r="C33" s="12">
        <v>10</v>
      </c>
      <c r="D33" s="12" t="s">
        <v>32</v>
      </c>
      <c r="E33" s="14">
        <f t="shared" si="11"/>
        <v>166.66400000000002</v>
      </c>
      <c r="F33" s="14">
        <f t="shared" si="11"/>
        <v>116.66400000000002</v>
      </c>
      <c r="G33" s="14">
        <f t="shared" si="11"/>
        <v>187.33280000000002</v>
      </c>
      <c r="H33" s="14">
        <f t="shared" si="11"/>
        <v>129.33279999999999</v>
      </c>
      <c r="I33" s="14">
        <f t="shared" si="11"/>
        <v>208</v>
      </c>
      <c r="J33" s="14">
        <f t="shared" si="11"/>
        <v>144</v>
      </c>
      <c r="K33" s="14">
        <f t="shared" si="11"/>
        <v>181.60000000000002</v>
      </c>
      <c r="L33" s="14">
        <f t="shared" si="11"/>
        <v>132</v>
      </c>
      <c r="M33" s="14">
        <f t="shared" si="11"/>
        <v>307.20000000000005</v>
      </c>
      <c r="N33" s="14">
        <f t="shared" si="11"/>
        <v>236</v>
      </c>
      <c r="O33" s="14">
        <f t="shared" si="11"/>
        <v>340</v>
      </c>
      <c r="P33" s="14">
        <f t="shared" si="11"/>
        <v>260</v>
      </c>
      <c r="R33" s="43"/>
      <c r="S33" s="39"/>
      <c r="T33" s="12">
        <v>10</v>
      </c>
      <c r="U33" s="12" t="s">
        <v>32</v>
      </c>
      <c r="V33" s="14">
        <f t="shared" si="12"/>
        <v>199.99680000000001</v>
      </c>
      <c r="W33" s="14">
        <f t="shared" si="12"/>
        <v>139.99680000000001</v>
      </c>
      <c r="X33" s="14">
        <f t="shared" si="12"/>
        <v>224.79935999999998</v>
      </c>
      <c r="Y33" s="14">
        <f t="shared" si="12"/>
        <v>155.20000000000002</v>
      </c>
      <c r="Z33" s="14">
        <f t="shared" si="12"/>
        <v>249.60000000000002</v>
      </c>
      <c r="AA33" s="14">
        <f t="shared" si="12"/>
        <v>172.8</v>
      </c>
      <c r="AB33" s="14">
        <f t="shared" si="12"/>
        <v>217.92</v>
      </c>
      <c r="AC33" s="14">
        <f t="shared" si="12"/>
        <v>158.4</v>
      </c>
      <c r="AD33" s="14">
        <f t="shared" si="12"/>
        <v>368.64</v>
      </c>
      <c r="AE33" s="14">
        <f t="shared" si="12"/>
        <v>283.2</v>
      </c>
      <c r="AF33" s="14">
        <f t="shared" si="12"/>
        <v>408</v>
      </c>
      <c r="AG33" s="14">
        <f t="shared" si="12"/>
        <v>312</v>
      </c>
      <c r="AH33" s="21"/>
      <c r="AI33" s="21"/>
    </row>
    <row r="34" spans="1:35" x14ac:dyDescent="0.3">
      <c r="A34" s="43"/>
      <c r="B34" s="39"/>
      <c r="C34" s="12">
        <v>11</v>
      </c>
      <c r="D34" s="14" t="s">
        <v>33</v>
      </c>
      <c r="E34" s="14">
        <f t="shared" si="11"/>
        <v>199.99680000000001</v>
      </c>
      <c r="F34" s="14">
        <f t="shared" si="11"/>
        <v>139.99680000000001</v>
      </c>
      <c r="G34" s="14">
        <f t="shared" si="11"/>
        <v>224.79935999999998</v>
      </c>
      <c r="H34" s="14">
        <f t="shared" si="11"/>
        <v>155.19936000000001</v>
      </c>
      <c r="I34" s="14">
        <f t="shared" si="11"/>
        <v>249.60000000000002</v>
      </c>
      <c r="J34" s="14">
        <f t="shared" si="11"/>
        <v>172.8</v>
      </c>
      <c r="K34" s="14">
        <f t="shared" si="11"/>
        <v>217.92</v>
      </c>
      <c r="L34" s="14">
        <f t="shared" si="11"/>
        <v>158.4</v>
      </c>
      <c r="M34" s="14">
        <f t="shared" si="11"/>
        <v>368.64</v>
      </c>
      <c r="N34" s="14">
        <f t="shared" si="11"/>
        <v>283.2</v>
      </c>
      <c r="O34" s="14">
        <f t="shared" si="11"/>
        <v>408</v>
      </c>
      <c r="P34" s="14">
        <f t="shared" si="11"/>
        <v>312</v>
      </c>
      <c r="R34" s="43"/>
      <c r="S34" s="39"/>
      <c r="T34" s="12">
        <v>11</v>
      </c>
      <c r="U34" s="14" t="s">
        <v>33</v>
      </c>
      <c r="V34" s="14">
        <f t="shared" si="12"/>
        <v>239.99616000000003</v>
      </c>
      <c r="W34" s="14">
        <f t="shared" si="12"/>
        <v>167.99616000000003</v>
      </c>
      <c r="X34" s="14">
        <f t="shared" si="12"/>
        <v>269.759232</v>
      </c>
      <c r="Y34" s="14">
        <f t="shared" si="12"/>
        <v>186.24</v>
      </c>
      <c r="Z34" s="14">
        <f t="shared" si="12"/>
        <v>299.52</v>
      </c>
      <c r="AA34" s="14">
        <f t="shared" si="12"/>
        <v>207.36</v>
      </c>
      <c r="AB34" s="14">
        <f t="shared" si="12"/>
        <v>261.50399999999996</v>
      </c>
      <c r="AC34" s="14">
        <f t="shared" si="12"/>
        <v>190.08</v>
      </c>
      <c r="AD34" s="14">
        <f t="shared" si="12"/>
        <v>442.36799999999994</v>
      </c>
      <c r="AE34" s="14">
        <f t="shared" si="12"/>
        <v>339.84000000000003</v>
      </c>
      <c r="AF34" s="14">
        <f t="shared" si="12"/>
        <v>489.6</v>
      </c>
      <c r="AG34" s="14">
        <f t="shared" si="12"/>
        <v>374.40000000000003</v>
      </c>
      <c r="AH34" s="21"/>
      <c r="AI34" s="21"/>
    </row>
    <row r="35" spans="1:35" x14ac:dyDescent="0.3">
      <c r="A35" s="43"/>
      <c r="B35" s="39"/>
      <c r="C35" s="12">
        <v>12</v>
      </c>
      <c r="D35" s="12" t="s">
        <v>34</v>
      </c>
      <c r="E35" s="14">
        <f t="shared" si="11"/>
        <v>216.66320000000002</v>
      </c>
      <c r="F35" s="14">
        <f t="shared" si="11"/>
        <v>151.66320000000005</v>
      </c>
      <c r="G35" s="14">
        <f t="shared" si="11"/>
        <v>243.53264000000001</v>
      </c>
      <c r="H35" s="14">
        <f t="shared" si="11"/>
        <v>168.13264000000001</v>
      </c>
      <c r="I35" s="14">
        <f t="shared" si="11"/>
        <v>270.40000000000003</v>
      </c>
      <c r="J35" s="14">
        <f t="shared" si="11"/>
        <v>187.20000000000002</v>
      </c>
      <c r="K35" s="14">
        <f t="shared" si="11"/>
        <v>236.08000000000004</v>
      </c>
      <c r="L35" s="14">
        <f t="shared" si="11"/>
        <v>171.60000000000002</v>
      </c>
      <c r="M35" s="14">
        <f t="shared" si="11"/>
        <v>399.36000000000007</v>
      </c>
      <c r="N35" s="14">
        <f t="shared" si="11"/>
        <v>306.8</v>
      </c>
      <c r="O35" s="14">
        <f t="shared" si="11"/>
        <v>442</v>
      </c>
      <c r="P35" s="14">
        <f t="shared" si="11"/>
        <v>338</v>
      </c>
      <c r="R35" s="43"/>
      <c r="S35" s="39"/>
      <c r="T35" s="12">
        <v>12</v>
      </c>
      <c r="U35" s="12" t="s">
        <v>34</v>
      </c>
      <c r="V35" s="14">
        <f t="shared" si="12"/>
        <v>259.99583999999999</v>
      </c>
      <c r="W35" s="14">
        <f t="shared" si="12"/>
        <v>181.99584000000004</v>
      </c>
      <c r="X35" s="14">
        <f t="shared" si="12"/>
        <v>292.23916800000001</v>
      </c>
      <c r="Y35" s="14">
        <f t="shared" si="12"/>
        <v>201.76000000000002</v>
      </c>
      <c r="Z35" s="14">
        <f t="shared" si="12"/>
        <v>324.48</v>
      </c>
      <c r="AA35" s="14">
        <f t="shared" si="12"/>
        <v>224.64000000000001</v>
      </c>
      <c r="AB35" s="14">
        <f t="shared" si="12"/>
        <v>283.29599999999999</v>
      </c>
      <c r="AC35" s="14">
        <f t="shared" si="12"/>
        <v>205.92000000000004</v>
      </c>
      <c r="AD35" s="14">
        <f t="shared" si="12"/>
        <v>479.23199999999997</v>
      </c>
      <c r="AE35" s="14">
        <f t="shared" si="12"/>
        <v>368.16</v>
      </c>
      <c r="AF35" s="14">
        <f t="shared" si="12"/>
        <v>530.4</v>
      </c>
      <c r="AG35" s="14">
        <f t="shared" si="12"/>
        <v>405.6</v>
      </c>
      <c r="AH35" s="21"/>
      <c r="AI35" s="21"/>
    </row>
    <row r="36" spans="1:35" x14ac:dyDescent="0.3">
      <c r="A36" s="43"/>
      <c r="B36" s="12"/>
      <c r="C36" s="12" t="s">
        <v>35</v>
      </c>
      <c r="D36" s="12"/>
      <c r="E36" s="14"/>
      <c r="F36" s="14"/>
      <c r="G36" s="14"/>
      <c r="H36" s="14"/>
      <c r="I36" s="14"/>
      <c r="J36" s="14"/>
      <c r="K36" s="15"/>
      <c r="L36" s="15"/>
      <c r="M36" s="22"/>
      <c r="N36" s="22"/>
      <c r="O36" s="23"/>
      <c r="P36" s="23"/>
      <c r="R36" s="43"/>
      <c r="S36" s="12"/>
      <c r="T36" s="12" t="s">
        <v>35</v>
      </c>
      <c r="U36" s="12"/>
      <c r="V36" s="14"/>
      <c r="W36" s="14"/>
      <c r="X36" s="14"/>
      <c r="Y36" s="14"/>
      <c r="Z36" s="14"/>
      <c r="AA36" s="14"/>
      <c r="AB36" s="15"/>
      <c r="AC36" s="15"/>
      <c r="AD36" s="22"/>
      <c r="AE36" s="22"/>
      <c r="AF36" s="23"/>
      <c r="AG36" s="23"/>
      <c r="AH36" s="21"/>
      <c r="AI36" s="21"/>
    </row>
    <row r="37" spans="1:35" x14ac:dyDescent="0.3">
      <c r="A37" s="43"/>
      <c r="B37" s="39">
        <v>4</v>
      </c>
      <c r="C37" s="12">
        <v>13</v>
      </c>
      <c r="D37" s="12" t="s">
        <v>31</v>
      </c>
      <c r="E37" s="14">
        <f t="shared" ref="E37:J40" si="13">0.56*E27</f>
        <v>128.33128000000002</v>
      </c>
      <c r="F37" s="14">
        <f t="shared" si="13"/>
        <v>89.831280000000035</v>
      </c>
      <c r="G37" s="14">
        <f t="shared" si="13"/>
        <v>144.24625600000002</v>
      </c>
      <c r="H37" s="14">
        <f t="shared" si="13"/>
        <v>99.58625600000002</v>
      </c>
      <c r="I37" s="14">
        <f t="shared" si="13"/>
        <v>160.16000000000003</v>
      </c>
      <c r="J37" s="14">
        <f t="shared" si="13"/>
        <v>110.88000000000002</v>
      </c>
      <c r="K37" s="15"/>
      <c r="L37" s="15"/>
      <c r="M37" s="28"/>
      <c r="N37" s="28"/>
      <c r="O37" s="23"/>
      <c r="P37" s="23"/>
      <c r="R37" s="43"/>
      <c r="S37" s="39">
        <v>4</v>
      </c>
      <c r="T37" s="12">
        <v>13</v>
      </c>
      <c r="U37" s="12" t="s">
        <v>31</v>
      </c>
      <c r="V37" s="14">
        <f t="shared" ref="V37:AA40" si="14">0.56*V27</f>
        <v>153.99753600000003</v>
      </c>
      <c r="W37" s="14">
        <f t="shared" si="14"/>
        <v>107.79753600000002</v>
      </c>
      <c r="X37" s="14">
        <f t="shared" si="14"/>
        <v>173.09550719999999</v>
      </c>
      <c r="Y37" s="14">
        <f t="shared" si="14"/>
        <v>119.50400000000002</v>
      </c>
      <c r="Z37" s="14">
        <f t="shared" si="14"/>
        <v>192.19200000000004</v>
      </c>
      <c r="AA37" s="14">
        <f t="shared" si="14"/>
        <v>133.05600000000001</v>
      </c>
      <c r="AB37" s="15"/>
      <c r="AC37" s="15"/>
      <c r="AD37" s="28"/>
      <c r="AE37" s="28"/>
      <c r="AF37" s="23"/>
      <c r="AG37" s="23"/>
      <c r="AH37" s="21"/>
      <c r="AI37" s="21"/>
    </row>
    <row r="38" spans="1:35" x14ac:dyDescent="0.3">
      <c r="A38" s="43"/>
      <c r="B38" s="39"/>
      <c r="C38" s="12">
        <v>14</v>
      </c>
      <c r="D38" s="12" t="s">
        <v>32</v>
      </c>
      <c r="E38" s="14">
        <f t="shared" si="13"/>
        <v>116.66480000000001</v>
      </c>
      <c r="F38" s="14">
        <f t="shared" si="13"/>
        <v>81.664800000000014</v>
      </c>
      <c r="G38" s="14">
        <f t="shared" si="13"/>
        <v>131.13296</v>
      </c>
      <c r="H38" s="14">
        <f t="shared" si="13"/>
        <v>90.532960000000003</v>
      </c>
      <c r="I38" s="14">
        <f t="shared" si="13"/>
        <v>145.60000000000002</v>
      </c>
      <c r="J38" s="14">
        <f t="shared" si="13"/>
        <v>100.80000000000001</v>
      </c>
      <c r="K38" s="15"/>
      <c r="L38" s="15"/>
      <c r="M38" s="28"/>
      <c r="N38" s="28"/>
      <c r="O38" s="23"/>
      <c r="P38" s="23"/>
      <c r="R38" s="43"/>
      <c r="S38" s="39"/>
      <c r="T38" s="12">
        <v>14</v>
      </c>
      <c r="U38" s="12" t="s">
        <v>32</v>
      </c>
      <c r="V38" s="14">
        <f t="shared" si="14"/>
        <v>139.99776000000003</v>
      </c>
      <c r="W38" s="14">
        <f t="shared" si="14"/>
        <v>97.997760000000014</v>
      </c>
      <c r="X38" s="14">
        <f t="shared" si="14"/>
        <v>157.35955200000001</v>
      </c>
      <c r="Y38" s="14">
        <f t="shared" si="14"/>
        <v>108.64000000000001</v>
      </c>
      <c r="Z38" s="14">
        <f t="shared" si="14"/>
        <v>174.72000000000003</v>
      </c>
      <c r="AA38" s="14">
        <f t="shared" si="14"/>
        <v>120.96000000000001</v>
      </c>
      <c r="AB38" s="15"/>
      <c r="AC38" s="15"/>
      <c r="AD38" s="28"/>
      <c r="AE38" s="28"/>
      <c r="AF38" s="23"/>
      <c r="AG38" s="23"/>
      <c r="AH38" s="21"/>
      <c r="AI38" s="21"/>
    </row>
    <row r="39" spans="1:35" x14ac:dyDescent="0.3">
      <c r="A39" s="43"/>
      <c r="B39" s="39"/>
      <c r="C39" s="12">
        <v>15</v>
      </c>
      <c r="D39" s="14" t="s">
        <v>33</v>
      </c>
      <c r="E39" s="14">
        <f t="shared" si="13"/>
        <v>139.99776000000003</v>
      </c>
      <c r="F39" s="14">
        <f t="shared" si="13"/>
        <v>97.997760000000014</v>
      </c>
      <c r="G39" s="14">
        <f t="shared" si="13"/>
        <v>157.35955200000001</v>
      </c>
      <c r="H39" s="14">
        <f t="shared" si="13"/>
        <v>108.63955200000001</v>
      </c>
      <c r="I39" s="14">
        <f t="shared" si="13"/>
        <v>174.72000000000003</v>
      </c>
      <c r="J39" s="14">
        <f t="shared" si="13"/>
        <v>120.96000000000001</v>
      </c>
      <c r="K39" s="15"/>
      <c r="L39" s="15"/>
      <c r="M39" s="28"/>
      <c r="N39" s="28"/>
      <c r="O39" s="23"/>
      <c r="P39" s="23"/>
      <c r="R39" s="43"/>
      <c r="S39" s="39"/>
      <c r="T39" s="12">
        <v>15</v>
      </c>
      <c r="U39" s="14" t="s">
        <v>33</v>
      </c>
      <c r="V39" s="14">
        <f t="shared" si="14"/>
        <v>167.99731200000002</v>
      </c>
      <c r="W39" s="14">
        <f t="shared" si="14"/>
        <v>117.59731200000002</v>
      </c>
      <c r="X39" s="14">
        <f t="shared" si="14"/>
        <v>188.83146239999999</v>
      </c>
      <c r="Y39" s="14">
        <f t="shared" si="14"/>
        <v>130.36799999999999</v>
      </c>
      <c r="Z39" s="14">
        <f t="shared" si="14"/>
        <v>209.66400000000002</v>
      </c>
      <c r="AA39" s="14">
        <f t="shared" si="14"/>
        <v>145.15200000000002</v>
      </c>
      <c r="AB39" s="15"/>
      <c r="AC39" s="15"/>
      <c r="AD39" s="28"/>
      <c r="AE39" s="28"/>
      <c r="AF39" s="23"/>
      <c r="AG39" s="23"/>
      <c r="AH39" s="21"/>
      <c r="AI39" s="21"/>
    </row>
    <row r="40" spans="1:35" x14ac:dyDescent="0.3">
      <c r="A40" s="43"/>
      <c r="B40" s="39"/>
      <c r="C40" s="12">
        <v>16</v>
      </c>
      <c r="D40" s="12" t="s">
        <v>34</v>
      </c>
      <c r="E40" s="14">
        <f t="shared" si="13"/>
        <v>151.66424000000001</v>
      </c>
      <c r="F40" s="14">
        <f t="shared" si="13"/>
        <v>106.16424000000004</v>
      </c>
      <c r="G40" s="14">
        <f t="shared" si="13"/>
        <v>170.472848</v>
      </c>
      <c r="H40" s="14">
        <f t="shared" si="13"/>
        <v>117.69284800000001</v>
      </c>
      <c r="I40" s="14">
        <f t="shared" si="13"/>
        <v>189.28000000000003</v>
      </c>
      <c r="J40" s="14">
        <f t="shared" si="13"/>
        <v>131.04000000000002</v>
      </c>
      <c r="K40" s="15"/>
      <c r="L40" s="15"/>
      <c r="M40" s="28"/>
      <c r="N40" s="28"/>
      <c r="O40" s="23"/>
      <c r="P40" s="23"/>
      <c r="R40" s="43"/>
      <c r="S40" s="39"/>
      <c r="T40" s="12">
        <v>16</v>
      </c>
      <c r="U40" s="12" t="s">
        <v>34</v>
      </c>
      <c r="V40" s="14">
        <f t="shared" si="14"/>
        <v>181.99708800000002</v>
      </c>
      <c r="W40" s="14">
        <f t="shared" si="14"/>
        <v>127.39708800000002</v>
      </c>
      <c r="X40" s="14">
        <f t="shared" si="14"/>
        <v>204.5674176</v>
      </c>
      <c r="Y40" s="14">
        <f t="shared" si="14"/>
        <v>141.23200000000003</v>
      </c>
      <c r="Z40" s="14">
        <f t="shared" si="14"/>
        <v>227.13600000000002</v>
      </c>
      <c r="AA40" s="14">
        <f t="shared" si="14"/>
        <v>157.24800000000002</v>
      </c>
      <c r="AB40" s="15"/>
      <c r="AC40" s="15"/>
      <c r="AD40" s="28"/>
      <c r="AE40" s="28"/>
      <c r="AF40" s="23"/>
      <c r="AG40" s="23"/>
      <c r="AH40" s="21"/>
      <c r="AI40" s="21"/>
    </row>
    <row r="41" spans="1:35" x14ac:dyDescent="0.3">
      <c r="A41" s="44"/>
      <c r="B41" s="12"/>
      <c r="C41" s="12"/>
      <c r="D41" s="12"/>
      <c r="E41" s="14"/>
      <c r="F41" s="14"/>
      <c r="G41" s="14"/>
      <c r="H41" s="14"/>
      <c r="I41" s="14"/>
      <c r="J41" s="14"/>
      <c r="K41" s="15"/>
      <c r="L41" s="15"/>
      <c r="M41" s="28"/>
      <c r="N41" s="28"/>
      <c r="O41" s="23"/>
      <c r="P41" s="23"/>
      <c r="R41" s="44"/>
      <c r="S41" s="12"/>
      <c r="T41" s="12"/>
      <c r="U41" s="12"/>
      <c r="V41" s="14"/>
      <c r="W41" s="14"/>
      <c r="X41" s="14"/>
      <c r="Y41" s="14"/>
      <c r="Z41" s="14"/>
      <c r="AA41" s="14"/>
      <c r="AB41" s="15"/>
      <c r="AC41" s="15"/>
      <c r="AD41" s="28"/>
      <c r="AE41" s="28"/>
      <c r="AF41" s="23"/>
      <c r="AG41" s="23"/>
      <c r="AH41" s="21"/>
      <c r="AI41" s="21"/>
    </row>
    <row r="42" spans="1:35" x14ac:dyDescent="0.3">
      <c r="A42" s="40" t="s">
        <v>36</v>
      </c>
      <c r="B42" s="12">
        <v>1</v>
      </c>
      <c r="C42" s="12">
        <v>17</v>
      </c>
      <c r="D42" s="12" t="s">
        <v>37</v>
      </c>
      <c r="E42" s="14">
        <f>E43*1.2</f>
        <v>292.49531999999999</v>
      </c>
      <c r="F42" s="14"/>
      <c r="G42" s="14">
        <f>G43*1.2</f>
        <v>328.76906400000001</v>
      </c>
      <c r="H42" s="14"/>
      <c r="I42" s="14">
        <f>I43*1.2</f>
        <v>365.03999999999996</v>
      </c>
      <c r="J42" s="14"/>
      <c r="K42" s="14">
        <f>K43*1.2</f>
        <v>318.70799999999997</v>
      </c>
      <c r="L42" s="15"/>
      <c r="M42" s="28"/>
      <c r="N42" s="28"/>
      <c r="O42" s="23"/>
      <c r="P42" s="23"/>
      <c r="R42" s="40" t="s">
        <v>36</v>
      </c>
      <c r="S42" s="12">
        <v>1</v>
      </c>
      <c r="T42" s="12">
        <v>17</v>
      </c>
      <c r="U42" s="12" t="s">
        <v>37</v>
      </c>
      <c r="V42" s="14">
        <f>V43*1.2</f>
        <v>350.99438399999997</v>
      </c>
      <c r="W42" s="14"/>
      <c r="X42" s="14">
        <f>X43*1.2</f>
        <v>394.52287679999995</v>
      </c>
      <c r="Y42" s="14"/>
      <c r="Z42" s="14">
        <f>Z43*1.2</f>
        <v>438.04799999999994</v>
      </c>
      <c r="AA42" s="14"/>
      <c r="AB42" s="14">
        <f>AB43*1.2</f>
        <v>382.44959999999998</v>
      </c>
      <c r="AC42" s="15"/>
      <c r="AD42" s="28"/>
      <c r="AE42" s="28"/>
      <c r="AF42" s="23"/>
      <c r="AG42" s="23"/>
      <c r="AH42" s="21"/>
      <c r="AI42" s="21"/>
    </row>
    <row r="43" spans="1:35" x14ac:dyDescent="0.3">
      <c r="A43" s="40"/>
      <c r="B43" s="12">
        <v>2</v>
      </c>
      <c r="C43" s="12">
        <v>18</v>
      </c>
      <c r="D43" s="12" t="s">
        <v>37</v>
      </c>
      <c r="E43" s="14">
        <f>E28*1.17</f>
        <v>243.74610000000001</v>
      </c>
      <c r="F43" s="14"/>
      <c r="G43" s="14">
        <f>G28*1.17</f>
        <v>273.97422</v>
      </c>
      <c r="H43" s="14"/>
      <c r="I43" s="14">
        <f>I28*1.17</f>
        <v>304.2</v>
      </c>
      <c r="J43" s="14"/>
      <c r="K43" s="14">
        <f>K28*1.17</f>
        <v>265.58999999999997</v>
      </c>
      <c r="L43" s="15"/>
      <c r="M43" s="14"/>
      <c r="N43" s="14"/>
      <c r="O43" s="14"/>
      <c r="P43" s="14"/>
      <c r="R43" s="40"/>
      <c r="S43" s="12">
        <v>2</v>
      </c>
      <c r="T43" s="12">
        <v>18</v>
      </c>
      <c r="U43" s="12" t="s">
        <v>37</v>
      </c>
      <c r="V43" s="14">
        <f>V28*1.17</f>
        <v>292.49531999999999</v>
      </c>
      <c r="W43" s="14"/>
      <c r="X43" s="14">
        <f>X28*1.17</f>
        <v>328.76906399999996</v>
      </c>
      <c r="Y43" s="14"/>
      <c r="Z43" s="14">
        <f>Z28*1.17</f>
        <v>365.03999999999996</v>
      </c>
      <c r="AA43" s="14"/>
      <c r="AB43" s="14">
        <f>AB28*1.17</f>
        <v>318.70799999999997</v>
      </c>
      <c r="AC43" s="15"/>
      <c r="AD43" s="14"/>
      <c r="AE43" s="14"/>
      <c r="AF43" s="14"/>
      <c r="AG43" s="14"/>
      <c r="AH43" s="21"/>
      <c r="AI43" s="21"/>
    </row>
    <row r="44" spans="1:35" x14ac:dyDescent="0.3">
      <c r="A44" s="40"/>
      <c r="B44" s="12">
        <v>3</v>
      </c>
      <c r="C44" s="12">
        <v>19</v>
      </c>
      <c r="D44" s="12" t="s">
        <v>37</v>
      </c>
      <c r="E44" s="14">
        <f>E43*0.8</f>
        <v>194.99688000000003</v>
      </c>
      <c r="F44" s="14"/>
      <c r="G44" s="14">
        <f>G43*0.8</f>
        <v>219.17937600000002</v>
      </c>
      <c r="H44" s="14"/>
      <c r="I44" s="14">
        <f>I43*0.8</f>
        <v>243.36</v>
      </c>
      <c r="J44" s="14"/>
      <c r="K44" s="14">
        <f>K43*0.8</f>
        <v>212.47199999999998</v>
      </c>
      <c r="L44" s="15"/>
      <c r="M44" s="28"/>
      <c r="N44" s="28"/>
      <c r="O44" s="23"/>
      <c r="P44" s="23"/>
      <c r="R44" s="40"/>
      <c r="S44" s="12">
        <v>3</v>
      </c>
      <c r="T44" s="12">
        <v>19</v>
      </c>
      <c r="U44" s="12" t="s">
        <v>37</v>
      </c>
      <c r="V44" s="14">
        <f>V43*0.8</f>
        <v>233.99625600000002</v>
      </c>
      <c r="W44" s="14"/>
      <c r="X44" s="14">
        <f>X43*0.8</f>
        <v>263.01525119999997</v>
      </c>
      <c r="Y44" s="14"/>
      <c r="Z44" s="14">
        <f>Z43*0.8</f>
        <v>292.03199999999998</v>
      </c>
      <c r="AA44" s="14"/>
      <c r="AB44" s="14">
        <f>AB43*0.8</f>
        <v>254.96639999999999</v>
      </c>
      <c r="AC44" s="15"/>
      <c r="AD44" s="28"/>
      <c r="AE44" s="28"/>
      <c r="AF44" s="23"/>
      <c r="AG44" s="23"/>
      <c r="AH44" s="21"/>
      <c r="AI44" s="21"/>
    </row>
    <row r="45" spans="1:35" x14ac:dyDescent="0.3">
      <c r="A45" s="29"/>
      <c r="B45" s="12"/>
      <c r="C45" s="12"/>
      <c r="D45" s="12"/>
      <c r="E45" s="14"/>
      <c r="F45" s="14"/>
      <c r="G45" s="14"/>
      <c r="H45" s="14"/>
      <c r="I45" s="14"/>
      <c r="J45" s="14"/>
      <c r="K45" s="15"/>
      <c r="L45" s="15"/>
      <c r="M45" s="28"/>
      <c r="N45" s="28"/>
      <c r="O45" s="23"/>
      <c r="P45" s="23"/>
      <c r="R45" s="29"/>
      <c r="S45" s="12"/>
      <c r="T45" s="12"/>
      <c r="U45" s="12"/>
      <c r="V45" s="14"/>
      <c r="W45" s="14"/>
      <c r="X45" s="14"/>
      <c r="Y45" s="14"/>
      <c r="Z45" s="14"/>
      <c r="AA45" s="14"/>
      <c r="AB45" s="15"/>
      <c r="AC45" s="15"/>
      <c r="AD45" s="28"/>
      <c r="AE45" s="28"/>
      <c r="AF45" s="23"/>
      <c r="AG45" s="23"/>
      <c r="AH45" s="21"/>
      <c r="AI45" s="21"/>
    </row>
    <row r="46" spans="1:35" x14ac:dyDescent="0.3">
      <c r="A46" s="36" t="s">
        <v>38</v>
      </c>
      <c r="B46" s="39">
        <v>1</v>
      </c>
      <c r="C46" s="12">
        <v>20</v>
      </c>
      <c r="D46" s="12">
        <v>100.125</v>
      </c>
      <c r="E46" s="14">
        <f t="shared" ref="E46:J47" si="15">E48*1.2</f>
        <v>329.99472000000003</v>
      </c>
      <c r="F46" s="14">
        <f t="shared" si="15"/>
        <v>230.99472000000003</v>
      </c>
      <c r="G46" s="14">
        <f>G48*1.2</f>
        <v>370.91894400000001</v>
      </c>
      <c r="H46" s="14">
        <f>H48*1.2</f>
        <v>256.07894399999998</v>
      </c>
      <c r="I46" s="14">
        <f t="shared" si="15"/>
        <v>411.84</v>
      </c>
      <c r="J46" s="14">
        <f t="shared" si="15"/>
        <v>285.12</v>
      </c>
      <c r="K46" s="15"/>
      <c r="L46" s="15"/>
      <c r="M46" s="14">
        <f t="shared" ref="M46:P47" si="16">M48*1.2</f>
        <v>608.25599999999997</v>
      </c>
      <c r="N46" s="14">
        <f t="shared" si="16"/>
        <v>467.28000000000003</v>
      </c>
      <c r="O46" s="14">
        <f t="shared" si="16"/>
        <v>673.19999999999993</v>
      </c>
      <c r="P46" s="14">
        <f t="shared" si="16"/>
        <v>514.79999999999995</v>
      </c>
      <c r="R46" s="36" t="s">
        <v>38</v>
      </c>
      <c r="S46" s="39">
        <v>1</v>
      </c>
      <c r="T46" s="12">
        <v>20</v>
      </c>
      <c r="U46" s="12">
        <v>100.125</v>
      </c>
      <c r="V46" s="14">
        <f t="shared" ref="V46:AA47" si="17">V48*1.2</f>
        <v>395.99366400000002</v>
      </c>
      <c r="W46" s="14">
        <f t="shared" si="17"/>
        <v>277.19366400000001</v>
      </c>
      <c r="X46" s="14">
        <f>X48*1.2</f>
        <v>445.10273280000001</v>
      </c>
      <c r="Y46" s="14">
        <f>Y48*1.2</f>
        <v>307.29599999999999</v>
      </c>
      <c r="Z46" s="14">
        <f t="shared" si="17"/>
        <v>494.20800000000003</v>
      </c>
      <c r="AA46" s="14">
        <f t="shared" si="17"/>
        <v>342.14400000000001</v>
      </c>
      <c r="AB46" s="15"/>
      <c r="AC46" s="15"/>
      <c r="AD46" s="14">
        <f t="shared" ref="AD46:AG47" si="18">AD48*1.2</f>
        <v>729.90719999999999</v>
      </c>
      <c r="AE46" s="14">
        <f t="shared" si="18"/>
        <v>560.73599999999999</v>
      </c>
      <c r="AF46" s="14">
        <f t="shared" si="18"/>
        <v>807.84</v>
      </c>
      <c r="AG46" s="14">
        <f t="shared" si="18"/>
        <v>617.7600000000001</v>
      </c>
      <c r="AH46" s="21"/>
      <c r="AI46" s="21"/>
    </row>
    <row r="47" spans="1:35" x14ac:dyDescent="0.3">
      <c r="A47" s="37"/>
      <c r="B47" s="39"/>
      <c r="C47" s="12">
        <v>21</v>
      </c>
      <c r="D47" s="12" t="s">
        <v>39</v>
      </c>
      <c r="E47" s="14">
        <f t="shared" si="15"/>
        <v>354.99431999999996</v>
      </c>
      <c r="F47" s="14">
        <f t="shared" si="15"/>
        <v>248.49431999999999</v>
      </c>
      <c r="G47" s="14">
        <f>G49*1.2</f>
        <v>399.01886399999995</v>
      </c>
      <c r="H47" s="14">
        <f>H49*1.2</f>
        <v>275.47886399999993</v>
      </c>
      <c r="I47" s="14">
        <f t="shared" si="15"/>
        <v>443.03999999999996</v>
      </c>
      <c r="J47" s="14">
        <f t="shared" si="15"/>
        <v>306.71999999999997</v>
      </c>
      <c r="K47" s="15"/>
      <c r="L47" s="15"/>
      <c r="M47" s="14">
        <f t="shared" si="16"/>
        <v>654.3359999999999</v>
      </c>
      <c r="N47" s="14">
        <f t="shared" si="16"/>
        <v>502.67999999999995</v>
      </c>
      <c r="O47" s="14">
        <f t="shared" si="16"/>
        <v>724.19999999999993</v>
      </c>
      <c r="P47" s="14">
        <f t="shared" si="16"/>
        <v>553.79999999999995</v>
      </c>
      <c r="R47" s="37"/>
      <c r="S47" s="39"/>
      <c r="T47" s="12">
        <v>21</v>
      </c>
      <c r="U47" s="12" t="s">
        <v>39</v>
      </c>
      <c r="V47" s="14">
        <f t="shared" si="17"/>
        <v>425.99318399999999</v>
      </c>
      <c r="W47" s="14">
        <f t="shared" si="17"/>
        <v>298.19318399999997</v>
      </c>
      <c r="X47" s="14">
        <f>X49*1.2</f>
        <v>478.82263679999994</v>
      </c>
      <c r="Y47" s="14">
        <f>Y49*1.2</f>
        <v>330.57599999999996</v>
      </c>
      <c r="Z47" s="14">
        <f t="shared" si="17"/>
        <v>531.64799999999991</v>
      </c>
      <c r="AA47" s="14">
        <f t="shared" si="17"/>
        <v>368.06399999999996</v>
      </c>
      <c r="AB47" s="15"/>
      <c r="AC47" s="15"/>
      <c r="AD47" s="14">
        <f t="shared" si="18"/>
        <v>785.20319999999981</v>
      </c>
      <c r="AE47" s="14">
        <f t="shared" si="18"/>
        <v>603.21599999999989</v>
      </c>
      <c r="AF47" s="14">
        <f t="shared" si="18"/>
        <v>869.03999999999985</v>
      </c>
      <c r="AG47" s="14">
        <f t="shared" si="18"/>
        <v>664.56</v>
      </c>
      <c r="AH47" s="21"/>
      <c r="AI47" s="21"/>
    </row>
    <row r="48" spans="1:35" x14ac:dyDescent="0.3">
      <c r="A48" s="37"/>
      <c r="B48" s="39">
        <v>2</v>
      </c>
      <c r="C48" s="12">
        <v>22</v>
      </c>
      <c r="D48" s="12">
        <v>100.125</v>
      </c>
      <c r="E48" s="14">
        <f t="shared" ref="E48:J48" si="19">E28*1.32</f>
        <v>274.99560000000002</v>
      </c>
      <c r="F48" s="14">
        <f t="shared" si="19"/>
        <v>192.49560000000002</v>
      </c>
      <c r="G48" s="14">
        <f t="shared" si="19"/>
        <v>309.09912000000003</v>
      </c>
      <c r="H48" s="14">
        <f t="shared" si="19"/>
        <v>213.39912000000001</v>
      </c>
      <c r="I48" s="14">
        <f t="shared" si="19"/>
        <v>343.2</v>
      </c>
      <c r="J48" s="14">
        <f t="shared" si="19"/>
        <v>237.60000000000002</v>
      </c>
      <c r="K48" s="15"/>
      <c r="L48" s="15"/>
      <c r="M48" s="14">
        <f>M28*1.32</f>
        <v>506.88</v>
      </c>
      <c r="N48" s="14">
        <f>N28*1.32</f>
        <v>389.40000000000003</v>
      </c>
      <c r="O48" s="14">
        <f>O28*1.32</f>
        <v>561</v>
      </c>
      <c r="P48" s="14">
        <f>P28*1.32</f>
        <v>429</v>
      </c>
      <c r="R48" s="37"/>
      <c r="S48" s="39">
        <v>2</v>
      </c>
      <c r="T48" s="12">
        <v>22</v>
      </c>
      <c r="U48" s="12">
        <v>100.125</v>
      </c>
      <c r="V48" s="14">
        <f t="shared" ref="V48:AA48" si="20">V28*1.32</f>
        <v>329.99472000000003</v>
      </c>
      <c r="W48" s="14">
        <f t="shared" si="20"/>
        <v>230.99472000000003</v>
      </c>
      <c r="X48" s="14">
        <f t="shared" si="20"/>
        <v>370.91894400000001</v>
      </c>
      <c r="Y48" s="14">
        <f t="shared" si="20"/>
        <v>256.08</v>
      </c>
      <c r="Z48" s="14">
        <f t="shared" si="20"/>
        <v>411.84000000000003</v>
      </c>
      <c r="AA48" s="14">
        <f t="shared" si="20"/>
        <v>285.12</v>
      </c>
      <c r="AB48" s="15"/>
      <c r="AC48" s="15"/>
      <c r="AD48" s="14">
        <f>AD28*1.32</f>
        <v>608.25599999999997</v>
      </c>
      <c r="AE48" s="14">
        <f>AE28*1.32</f>
        <v>467.28000000000003</v>
      </c>
      <c r="AF48" s="14">
        <f>AF28*1.32</f>
        <v>673.2</v>
      </c>
      <c r="AG48" s="14">
        <f>AG28*1.32</f>
        <v>514.80000000000007</v>
      </c>
      <c r="AH48" s="21"/>
      <c r="AI48" s="21"/>
    </row>
    <row r="49" spans="1:35" x14ac:dyDescent="0.3">
      <c r="A49" s="37"/>
      <c r="B49" s="39"/>
      <c r="C49" s="12">
        <v>23</v>
      </c>
      <c r="D49" s="12" t="s">
        <v>39</v>
      </c>
      <c r="E49" s="14">
        <f t="shared" ref="E49:J49" si="21">E28*1.42</f>
        <v>295.82859999999999</v>
      </c>
      <c r="F49" s="14">
        <f t="shared" si="21"/>
        <v>207.07859999999999</v>
      </c>
      <c r="G49" s="14">
        <f t="shared" si="21"/>
        <v>332.51571999999999</v>
      </c>
      <c r="H49" s="14">
        <f t="shared" si="21"/>
        <v>229.56571999999997</v>
      </c>
      <c r="I49" s="14">
        <f t="shared" si="21"/>
        <v>369.2</v>
      </c>
      <c r="J49" s="14">
        <f t="shared" si="21"/>
        <v>255.6</v>
      </c>
      <c r="K49" s="15"/>
      <c r="L49" s="15"/>
      <c r="M49" s="14">
        <f>M28*1.42</f>
        <v>545.28</v>
      </c>
      <c r="N49" s="14">
        <f>N28*1.42</f>
        <v>418.9</v>
      </c>
      <c r="O49" s="14">
        <f>O28*1.42</f>
        <v>603.5</v>
      </c>
      <c r="P49" s="14">
        <f>P28*1.42</f>
        <v>461.5</v>
      </c>
      <c r="R49" s="37"/>
      <c r="S49" s="39"/>
      <c r="T49" s="12">
        <v>23</v>
      </c>
      <c r="U49" s="12" t="s">
        <v>39</v>
      </c>
      <c r="V49" s="14">
        <f t="shared" ref="V49:AA49" si="22">V28*1.42</f>
        <v>354.99432000000002</v>
      </c>
      <c r="W49" s="14">
        <f t="shared" si="22"/>
        <v>248.49431999999999</v>
      </c>
      <c r="X49" s="14">
        <f t="shared" si="22"/>
        <v>399.01886399999995</v>
      </c>
      <c r="Y49" s="14">
        <f t="shared" si="22"/>
        <v>275.47999999999996</v>
      </c>
      <c r="Z49" s="14">
        <f t="shared" si="22"/>
        <v>443.03999999999996</v>
      </c>
      <c r="AA49" s="14">
        <f t="shared" si="22"/>
        <v>306.71999999999997</v>
      </c>
      <c r="AB49" s="15"/>
      <c r="AC49" s="15"/>
      <c r="AD49" s="14">
        <f>AD28*1.42</f>
        <v>654.3359999999999</v>
      </c>
      <c r="AE49" s="14">
        <f>AE28*1.42</f>
        <v>502.67999999999995</v>
      </c>
      <c r="AF49" s="14">
        <f>AF28*1.42</f>
        <v>724.19999999999993</v>
      </c>
      <c r="AG49" s="14">
        <f>AG28*1.42</f>
        <v>553.79999999999995</v>
      </c>
      <c r="AH49" s="21"/>
      <c r="AI49" s="21"/>
    </row>
    <row r="50" spans="1:35" x14ac:dyDescent="0.3">
      <c r="A50" s="37"/>
      <c r="B50" s="39">
        <v>3</v>
      </c>
      <c r="C50" s="12">
        <v>24</v>
      </c>
      <c r="D50" s="12">
        <v>100.125</v>
      </c>
      <c r="E50" s="14">
        <f t="shared" ref="E50:J51" si="23">E48*0.8</f>
        <v>219.99648000000002</v>
      </c>
      <c r="F50" s="14">
        <f t="shared" si="23"/>
        <v>153.99648000000002</v>
      </c>
      <c r="G50" s="14">
        <f>G48*0.8</f>
        <v>247.27929600000004</v>
      </c>
      <c r="H50" s="14">
        <f>H48*0.8</f>
        <v>170.71929600000001</v>
      </c>
      <c r="I50" s="14">
        <f t="shared" si="23"/>
        <v>274.56</v>
      </c>
      <c r="J50" s="14">
        <f t="shared" si="23"/>
        <v>190.08000000000004</v>
      </c>
      <c r="K50" s="15"/>
      <c r="L50" s="15"/>
      <c r="M50" s="14">
        <f t="shared" ref="M50:P51" si="24">M48*0.8</f>
        <v>405.50400000000002</v>
      </c>
      <c r="N50" s="14">
        <f t="shared" si="24"/>
        <v>311.52000000000004</v>
      </c>
      <c r="O50" s="14">
        <f t="shared" si="24"/>
        <v>448.8</v>
      </c>
      <c r="P50" s="14">
        <f t="shared" si="24"/>
        <v>343.20000000000005</v>
      </c>
      <c r="R50" s="37"/>
      <c r="S50" s="39">
        <v>3</v>
      </c>
      <c r="T50" s="12">
        <v>24</v>
      </c>
      <c r="U50" s="12">
        <v>100.125</v>
      </c>
      <c r="V50" s="14">
        <f t="shared" ref="V50:AA51" si="25">V48*0.8</f>
        <v>263.99577600000003</v>
      </c>
      <c r="W50" s="14">
        <f t="shared" si="25"/>
        <v>184.79577600000005</v>
      </c>
      <c r="X50" s="14">
        <f>X48*0.8</f>
        <v>296.73515520000001</v>
      </c>
      <c r="Y50" s="14">
        <f>Y48*0.8</f>
        <v>204.864</v>
      </c>
      <c r="Z50" s="14">
        <f t="shared" si="25"/>
        <v>329.47200000000004</v>
      </c>
      <c r="AA50" s="14">
        <f t="shared" si="25"/>
        <v>228.096</v>
      </c>
      <c r="AB50" s="15"/>
      <c r="AC50" s="15"/>
      <c r="AD50" s="14">
        <f t="shared" ref="AD50:AG51" si="26">AD48*0.8</f>
        <v>486.60480000000001</v>
      </c>
      <c r="AE50" s="14">
        <f t="shared" si="26"/>
        <v>373.82400000000007</v>
      </c>
      <c r="AF50" s="14">
        <f t="shared" si="26"/>
        <v>538.56000000000006</v>
      </c>
      <c r="AG50" s="14">
        <f t="shared" si="26"/>
        <v>411.84000000000009</v>
      </c>
      <c r="AH50" s="21"/>
      <c r="AI50" s="21"/>
    </row>
    <row r="51" spans="1:35" x14ac:dyDescent="0.3">
      <c r="A51" s="38"/>
      <c r="B51" s="39"/>
      <c r="C51" s="12">
        <v>25</v>
      </c>
      <c r="D51" s="12" t="s">
        <v>39</v>
      </c>
      <c r="E51" s="14">
        <f t="shared" si="23"/>
        <v>236.66288</v>
      </c>
      <c r="F51" s="14">
        <f t="shared" si="23"/>
        <v>165.66288</v>
      </c>
      <c r="G51" s="14">
        <f>G49*0.8</f>
        <v>266.01257600000002</v>
      </c>
      <c r="H51" s="14">
        <f>H49*0.8</f>
        <v>183.65257599999998</v>
      </c>
      <c r="I51" s="14">
        <f t="shared" si="23"/>
        <v>295.36</v>
      </c>
      <c r="J51" s="14">
        <f t="shared" si="23"/>
        <v>204.48000000000002</v>
      </c>
      <c r="K51" s="15"/>
      <c r="L51" s="15"/>
      <c r="M51" s="14">
        <f t="shared" si="24"/>
        <v>436.22399999999999</v>
      </c>
      <c r="N51" s="14">
        <f t="shared" si="24"/>
        <v>335.12</v>
      </c>
      <c r="O51" s="14">
        <f t="shared" si="24"/>
        <v>482.8</v>
      </c>
      <c r="P51" s="14">
        <f t="shared" si="24"/>
        <v>369.20000000000005</v>
      </c>
      <c r="R51" s="38"/>
      <c r="S51" s="39"/>
      <c r="T51" s="12">
        <v>25</v>
      </c>
      <c r="U51" s="12" t="s">
        <v>39</v>
      </c>
      <c r="V51" s="14">
        <f t="shared" si="25"/>
        <v>283.99545600000005</v>
      </c>
      <c r="W51" s="14">
        <f t="shared" si="25"/>
        <v>198.795456</v>
      </c>
      <c r="X51" s="14">
        <f>X49*0.8</f>
        <v>319.21509119999996</v>
      </c>
      <c r="Y51" s="14">
        <f>Y49*0.8</f>
        <v>220.38399999999999</v>
      </c>
      <c r="Z51" s="14">
        <f t="shared" si="25"/>
        <v>354.43200000000002</v>
      </c>
      <c r="AA51" s="14">
        <f t="shared" si="25"/>
        <v>245.37599999999998</v>
      </c>
      <c r="AB51" s="15"/>
      <c r="AC51" s="15"/>
      <c r="AD51" s="14">
        <f t="shared" si="26"/>
        <v>523.46879999999999</v>
      </c>
      <c r="AE51" s="14">
        <f t="shared" si="26"/>
        <v>402.14400000000001</v>
      </c>
      <c r="AF51" s="14">
        <f t="shared" si="26"/>
        <v>579.36</v>
      </c>
      <c r="AG51" s="14">
        <f t="shared" si="26"/>
        <v>443.03999999999996</v>
      </c>
      <c r="AH51" s="21"/>
      <c r="AI51" s="21"/>
    </row>
    <row r="52" spans="1:35" x14ac:dyDescent="0.3">
      <c r="B52" s="30" t="s">
        <v>40</v>
      </c>
      <c r="D52" s="30"/>
      <c r="E52" s="31" t="s">
        <v>41</v>
      </c>
      <c r="M52" s="30"/>
      <c r="S52" s="30" t="s">
        <v>40</v>
      </c>
      <c r="U52" s="30"/>
      <c r="V52" s="2" t="s">
        <v>42</v>
      </c>
      <c r="AD52" s="30"/>
    </row>
    <row r="53" spans="1:35" ht="18" x14ac:dyDescent="0.35">
      <c r="B53" s="32"/>
      <c r="D53" s="32"/>
      <c r="E53" s="32"/>
      <c r="M53" s="32"/>
      <c r="S53" s="32"/>
      <c r="U53" s="32"/>
      <c r="V53" s="32"/>
      <c r="AD53" s="32"/>
    </row>
    <row r="54" spans="1:35" x14ac:dyDescent="0.3">
      <c r="A54" s="30"/>
      <c r="B54" s="33" t="s">
        <v>43</v>
      </c>
      <c r="D54" s="33"/>
      <c r="E54" s="33"/>
      <c r="L54" s="8"/>
      <c r="M54" s="33"/>
      <c r="R54" s="30"/>
      <c r="S54" s="33" t="str">
        <f>B54</f>
        <v>Считать утратившим силу прейскурант от 14.01.2022г.</v>
      </c>
      <c r="U54" s="33"/>
      <c r="V54" s="33"/>
      <c r="AC54" s="8"/>
      <c r="AD54" s="33"/>
    </row>
    <row r="55" spans="1:35" x14ac:dyDescent="0.3">
      <c r="A55" s="33"/>
      <c r="D55" s="33"/>
      <c r="K55" s="5"/>
      <c r="L55" s="34"/>
      <c r="M55" s="33"/>
      <c r="R55" s="33"/>
      <c r="U55" s="33"/>
      <c r="AB55" s="5"/>
      <c r="AC55" s="34"/>
      <c r="AD55" s="33"/>
    </row>
    <row r="56" spans="1:35" x14ac:dyDescent="0.3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</row>
    <row r="57" spans="1:35" x14ac:dyDescent="0.3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</row>
    <row r="62" spans="1:35" x14ac:dyDescent="0.3">
      <c r="M62" s="35"/>
      <c r="N62" s="35"/>
      <c r="O62" s="35"/>
      <c r="P62" s="35"/>
      <c r="AD62" s="35"/>
      <c r="AE62" s="35"/>
      <c r="AF62" s="35"/>
      <c r="AG62" s="35"/>
    </row>
    <row r="63" spans="1:35" x14ac:dyDescent="0.3">
      <c r="M63" s="35"/>
      <c r="N63" s="35"/>
      <c r="O63" s="35"/>
      <c r="P63" s="35"/>
      <c r="AD63" s="35"/>
      <c r="AE63" s="35"/>
      <c r="AF63" s="35"/>
      <c r="AG63" s="35"/>
    </row>
    <row r="64" spans="1:35" x14ac:dyDescent="0.3">
      <c r="M64" s="35"/>
      <c r="N64" s="35"/>
      <c r="O64" s="35"/>
      <c r="P64" s="35"/>
      <c r="AD64" s="35"/>
      <c r="AE64" s="35"/>
      <c r="AF64" s="35"/>
      <c r="AG64" s="35"/>
    </row>
    <row r="65" spans="13:33" x14ac:dyDescent="0.3">
      <c r="M65" s="35"/>
      <c r="N65" s="35"/>
      <c r="O65" s="35"/>
      <c r="P65" s="35"/>
      <c r="AD65" s="35"/>
      <c r="AE65" s="35"/>
      <c r="AF65" s="35"/>
      <c r="AG65" s="35"/>
    </row>
    <row r="66" spans="13:33" x14ac:dyDescent="0.3">
      <c r="M66" s="35"/>
      <c r="N66" s="35"/>
      <c r="O66" s="35"/>
      <c r="P66" s="35"/>
      <c r="AD66" s="35"/>
      <c r="AE66" s="35"/>
      <c r="AF66" s="35"/>
      <c r="AG66" s="35"/>
    </row>
  </sheetData>
  <mergeCells count="74">
    <mergeCell ref="A7:P7"/>
    <mergeCell ref="R7:AG7"/>
    <mergeCell ref="A8:P8"/>
    <mergeCell ref="R8:AG8"/>
    <mergeCell ref="A9:P9"/>
    <mergeCell ref="R9:AG9"/>
    <mergeCell ref="A10:P10"/>
    <mergeCell ref="R10:AG10"/>
    <mergeCell ref="A12:A16"/>
    <mergeCell ref="B12:B16"/>
    <mergeCell ref="C12:C16"/>
    <mergeCell ref="D12:D16"/>
    <mergeCell ref="E12:J12"/>
    <mergeCell ref="K12:L12"/>
    <mergeCell ref="M12:N12"/>
    <mergeCell ref="O12:P12"/>
    <mergeCell ref="AD12:AE12"/>
    <mergeCell ref="AF12:AG12"/>
    <mergeCell ref="E13:J13"/>
    <mergeCell ref="K13:L13"/>
    <mergeCell ref="M13:N13"/>
    <mergeCell ref="O13:P13"/>
    <mergeCell ref="V13:AA13"/>
    <mergeCell ref="AB13:AC13"/>
    <mergeCell ref="AD13:AE13"/>
    <mergeCell ref="AF13:AG13"/>
    <mergeCell ref="R12:R16"/>
    <mergeCell ref="S12:S16"/>
    <mergeCell ref="T12:T16"/>
    <mergeCell ref="U12:U16"/>
    <mergeCell ref="V12:AA12"/>
    <mergeCell ref="AB12:AC12"/>
    <mergeCell ref="AD14:AE14"/>
    <mergeCell ref="AF14:AG14"/>
    <mergeCell ref="E15:F15"/>
    <mergeCell ref="G15:H15"/>
    <mergeCell ref="I15:J15"/>
    <mergeCell ref="K15:L15"/>
    <mergeCell ref="M15:N15"/>
    <mergeCell ref="O15:P15"/>
    <mergeCell ref="V15:W15"/>
    <mergeCell ref="X15:Y15"/>
    <mergeCell ref="E14:J14"/>
    <mergeCell ref="K14:L14"/>
    <mergeCell ref="M14:N14"/>
    <mergeCell ref="O14:P14"/>
    <mergeCell ref="V14:AA14"/>
    <mergeCell ref="AB14:AC14"/>
    <mergeCell ref="AD15:AE15"/>
    <mergeCell ref="AF15:AG15"/>
    <mergeCell ref="A17:A41"/>
    <mergeCell ref="B17:B20"/>
    <mergeCell ref="R17:R41"/>
    <mergeCell ref="S17:S20"/>
    <mergeCell ref="B22:B25"/>
    <mergeCell ref="S22:S25"/>
    <mergeCell ref="B27:B30"/>
    <mergeCell ref="S27:S30"/>
    <mergeCell ref="Z15:AA15"/>
    <mergeCell ref="AB15:AC15"/>
    <mergeCell ref="B32:B35"/>
    <mergeCell ref="S32:S35"/>
    <mergeCell ref="B37:B40"/>
    <mergeCell ref="S37:S40"/>
    <mergeCell ref="A42:A44"/>
    <mergeCell ref="R42:R44"/>
    <mergeCell ref="A46:A51"/>
    <mergeCell ref="B46:B47"/>
    <mergeCell ref="R46:R51"/>
    <mergeCell ref="S46:S47"/>
    <mergeCell ref="B48:B49"/>
    <mergeCell ref="S48:S49"/>
    <mergeCell ref="B50:B51"/>
    <mergeCell ref="S50:S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asup</cp:lastModifiedBy>
  <dcterms:created xsi:type="dcterms:W3CDTF">2022-05-20T08:56:27Z</dcterms:created>
  <dcterms:modified xsi:type="dcterms:W3CDTF">2022-05-20T13:00:47Z</dcterms:modified>
</cp:coreProperties>
</file>