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60" windowWidth="22932" windowHeight="895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F48" i="1" s="1"/>
  <c r="E27" i="1"/>
  <c r="E48" i="1" s="1"/>
  <c r="F26" i="1"/>
  <c r="F36" i="1" s="1"/>
  <c r="E26" i="1"/>
  <c r="E36" i="1" s="1"/>
  <c r="F22" i="1"/>
  <c r="E22" i="1"/>
  <c r="F21" i="1"/>
  <c r="E21" i="1"/>
  <c r="F17" i="1"/>
  <c r="E17" i="1"/>
  <c r="F16" i="1"/>
  <c r="E16" i="1"/>
  <c r="F50" i="1" l="1"/>
  <c r="F46" i="1"/>
  <c r="E50" i="1"/>
  <c r="E46" i="1"/>
  <c r="F28" i="1"/>
  <c r="F29" i="1"/>
  <c r="F31" i="1"/>
  <c r="F32" i="1"/>
  <c r="F37" i="1"/>
  <c r="E28" i="1"/>
  <c r="E29" i="1"/>
  <c r="E31" i="1"/>
  <c r="E32" i="1"/>
  <c r="E37" i="1"/>
  <c r="H27" i="1"/>
  <c r="F47" i="1"/>
  <c r="G27" i="1"/>
  <c r="E42" i="1"/>
  <c r="E47" i="1"/>
  <c r="G37" i="1" l="1"/>
  <c r="G32" i="1"/>
  <c r="G29" i="1"/>
  <c r="G28" i="1"/>
  <c r="G26" i="1"/>
  <c r="G22" i="1"/>
  <c r="G17" i="1"/>
  <c r="G42" i="1"/>
  <c r="G48" i="1"/>
  <c r="G47" i="1"/>
  <c r="F38" i="1"/>
  <c r="F33" i="1"/>
  <c r="F23" i="1"/>
  <c r="F18" i="1"/>
  <c r="E38" i="1"/>
  <c r="E33" i="1"/>
  <c r="E23" i="1"/>
  <c r="E18" i="1"/>
  <c r="F39" i="1"/>
  <c r="F34" i="1"/>
  <c r="F24" i="1"/>
  <c r="F19" i="1"/>
  <c r="E49" i="1"/>
  <c r="E45" i="1"/>
  <c r="E39" i="1"/>
  <c r="E34" i="1"/>
  <c r="E24" i="1"/>
  <c r="E19" i="1"/>
  <c r="E43" i="1"/>
  <c r="E41" i="1"/>
  <c r="H37" i="1"/>
  <c r="H32" i="1"/>
  <c r="H29" i="1"/>
  <c r="H28" i="1"/>
  <c r="H26" i="1"/>
  <c r="H22" i="1"/>
  <c r="H17" i="1"/>
  <c r="H48" i="1"/>
  <c r="H47" i="1"/>
  <c r="F49" i="1"/>
  <c r="F45" i="1"/>
  <c r="H39" i="1" l="1"/>
  <c r="H34" i="1"/>
  <c r="H24" i="1"/>
  <c r="H19" i="1"/>
  <c r="H38" i="1"/>
  <c r="H33" i="1"/>
  <c r="H23" i="1"/>
  <c r="H18" i="1"/>
  <c r="G49" i="1"/>
  <c r="G45" i="1"/>
  <c r="G36" i="1"/>
  <c r="G31" i="1"/>
  <c r="G21" i="1"/>
  <c r="G16" i="1"/>
  <c r="H50" i="1"/>
  <c r="H46" i="1"/>
  <c r="H49" i="1"/>
  <c r="H45" i="1"/>
  <c r="H36" i="1"/>
  <c r="H31" i="1"/>
  <c r="H21" i="1"/>
  <c r="H16" i="1"/>
  <c r="G39" i="1"/>
  <c r="G34" i="1"/>
  <c r="G24" i="1"/>
  <c r="G19" i="1"/>
  <c r="G50" i="1"/>
  <c r="G46" i="1"/>
  <c r="G43" i="1"/>
  <c r="G41" i="1"/>
  <c r="G38" i="1"/>
  <c r="G33" i="1"/>
  <c r="G23" i="1"/>
  <c r="G18" i="1"/>
</calcChain>
</file>

<file path=xl/sharedStrings.xml><?xml version="1.0" encoding="utf-8"?>
<sst xmlns="http://schemas.openxmlformats.org/spreadsheetml/2006/main" count="52" uniqueCount="29">
  <si>
    <t>УТВЕРЖДАЮ</t>
  </si>
  <si>
    <t xml:space="preserve">Директор </t>
  </si>
  <si>
    <t>Брестского лесхоза</t>
  </si>
  <si>
    <t>____________ С.А.Мелеховец</t>
  </si>
  <si>
    <t>Вводится с 29.03.2022 года</t>
  </si>
  <si>
    <t>ПРЕЙСКУРАНТ ОТПУСКНЫХ ЦЕН</t>
  </si>
  <si>
    <t>"ПИЛОМАТЕРИАЛЫ ХВОЙНЫЕ СУХИЕ (влажностью до 22%)"</t>
  </si>
  <si>
    <t>для реализации физическим лицам для собственного потребления</t>
  </si>
  <si>
    <t>франко-склад изготовителя</t>
  </si>
  <si>
    <t>СТБ 1713-2007</t>
  </si>
  <si>
    <t>Наименование</t>
  </si>
  <si>
    <t>Сорт</t>
  </si>
  <si>
    <t>№</t>
  </si>
  <si>
    <t>Толщина</t>
  </si>
  <si>
    <t>Цена за 1 пл.м3 без НДС, руб</t>
  </si>
  <si>
    <t>Цена за 1 пл.м3 с НДС, руб</t>
  </si>
  <si>
    <t>Длина 2 - 6,5 м</t>
  </si>
  <si>
    <t>обрезные</t>
  </si>
  <si>
    <t>н/обрезн.</t>
  </si>
  <si>
    <t>Доски</t>
  </si>
  <si>
    <t>до 25</t>
  </si>
  <si>
    <t>25-30</t>
  </si>
  <si>
    <t>32-40</t>
  </si>
  <si>
    <t>44 и бол.</t>
  </si>
  <si>
    <t xml:space="preserve"> </t>
  </si>
  <si>
    <t>Бруски</t>
  </si>
  <si>
    <t>40-100</t>
  </si>
  <si>
    <t>Брусья</t>
  </si>
  <si>
    <t>150 и бол.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</si>
</sst>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family val="1"/>
      <charset val="204"/>
    </font>
    <font>
      <sz val="12"/>
      <name val="Arial Cyr"/>
      <charset val="204"/>
    </font>
    <font>
      <b/>
      <sz val="13"/>
      <name val="Times New Roman Cyr"/>
      <family val="1"/>
      <charset val="204"/>
    </font>
    <font>
      <sz val="12"/>
      <name val="Arial Narrow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Border="1"/>
    <xf numFmtId="0" fontId="3" fillId="0" borderId="0" xfId="0" applyFont="1" applyFill="1" applyAlignment="1"/>
    <xf numFmtId="1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horizontal="left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E12" sqref="E12"/>
    </sheetView>
  </sheetViews>
  <sheetFormatPr defaultRowHeight="14.4" x14ac:dyDescent="0.3"/>
  <cols>
    <col min="2" max="2" width="7.21875" customWidth="1"/>
    <col min="4" max="4" width="12" customWidth="1"/>
    <col min="5" max="5" width="14.77734375" customWidth="1"/>
    <col min="6" max="6" width="12.6640625" customWidth="1"/>
    <col min="7" max="7" width="12.77734375" customWidth="1"/>
    <col min="8" max="8" width="13.33203125" customWidth="1"/>
  </cols>
  <sheetData>
    <row r="1" spans="1:8" ht="15.6" x14ac:dyDescent="0.3">
      <c r="A1" s="1"/>
      <c r="B1" s="2"/>
      <c r="C1" s="2"/>
      <c r="D1" s="2"/>
      <c r="E1" s="2"/>
      <c r="F1" s="3" t="s">
        <v>0</v>
      </c>
      <c r="G1" s="3"/>
      <c r="H1" s="2"/>
    </row>
    <row r="2" spans="1:8" ht="15.6" x14ac:dyDescent="0.3">
      <c r="A2" s="2"/>
      <c r="B2" s="2"/>
      <c r="C2" s="2"/>
      <c r="D2" s="2"/>
      <c r="E2" s="4"/>
      <c r="F2" s="3" t="s">
        <v>1</v>
      </c>
      <c r="G2" s="3"/>
      <c r="H2" s="2"/>
    </row>
    <row r="3" spans="1:8" ht="15.6" x14ac:dyDescent="0.3">
      <c r="A3" s="2"/>
      <c r="B3" s="2"/>
      <c r="C3" s="2"/>
      <c r="D3" s="2"/>
      <c r="E3" s="4"/>
      <c r="F3" s="3" t="s">
        <v>2</v>
      </c>
      <c r="G3" s="3"/>
      <c r="H3" s="2"/>
    </row>
    <row r="4" spans="1:8" ht="15.6" x14ac:dyDescent="0.3">
      <c r="A4" s="2"/>
      <c r="B4" s="2"/>
      <c r="C4" s="2"/>
      <c r="D4" s="2"/>
      <c r="E4" s="4"/>
      <c r="F4" s="3" t="s">
        <v>3</v>
      </c>
      <c r="G4" s="3"/>
      <c r="H4" s="2"/>
    </row>
    <row r="5" spans="1:8" ht="16.2" x14ac:dyDescent="0.35">
      <c r="A5" s="2"/>
      <c r="B5" s="2"/>
      <c r="C5" s="2"/>
      <c r="D5" s="2"/>
      <c r="E5" s="4"/>
      <c r="F5" s="5" t="s">
        <v>4</v>
      </c>
      <c r="G5" s="5"/>
      <c r="H5" s="2"/>
    </row>
    <row r="6" spans="1:8" ht="15.6" x14ac:dyDescent="0.3">
      <c r="A6" s="2"/>
      <c r="B6" s="2"/>
      <c r="C6" s="2"/>
      <c r="D6" s="2"/>
      <c r="E6" s="2"/>
      <c r="F6" s="6"/>
      <c r="G6" s="2"/>
      <c r="H6" s="6"/>
    </row>
    <row r="7" spans="1:8" ht="16.2" x14ac:dyDescent="0.3">
      <c r="A7" s="54" t="s">
        <v>5</v>
      </c>
      <c r="B7" s="54"/>
      <c r="C7" s="54"/>
      <c r="D7" s="54"/>
      <c r="E7" s="54"/>
      <c r="F7" s="54"/>
      <c r="G7" s="54"/>
      <c r="H7" s="54"/>
    </row>
    <row r="8" spans="1:8" ht="16.2" x14ac:dyDescent="0.3">
      <c r="A8" s="54" t="s">
        <v>6</v>
      </c>
      <c r="B8" s="54"/>
      <c r="C8" s="54"/>
      <c r="D8" s="54"/>
      <c r="E8" s="54"/>
      <c r="F8" s="54"/>
      <c r="G8" s="54"/>
      <c r="H8" s="54"/>
    </row>
    <row r="9" spans="1:8" ht="15.6" x14ac:dyDescent="0.3">
      <c r="A9" s="55" t="s">
        <v>7</v>
      </c>
      <c r="B9" s="55"/>
      <c r="C9" s="55"/>
      <c r="D9" s="55"/>
      <c r="E9" s="55"/>
      <c r="F9" s="55"/>
      <c r="G9" s="55"/>
      <c r="H9" s="55"/>
    </row>
    <row r="10" spans="1:8" ht="15.6" x14ac:dyDescent="0.3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8" ht="15.6" x14ac:dyDescent="0.3">
      <c r="A11" s="56" t="s">
        <v>9</v>
      </c>
      <c r="B11" s="56"/>
      <c r="C11" s="56"/>
      <c r="D11" s="56"/>
      <c r="E11" s="56"/>
      <c r="F11" s="56"/>
      <c r="G11" s="56"/>
      <c r="H11" s="56"/>
    </row>
    <row r="12" spans="1:8" ht="16.8" thickBot="1" x14ac:dyDescent="0.4">
      <c r="A12" s="7"/>
      <c r="B12" s="2"/>
      <c r="C12" s="2"/>
      <c r="D12" s="2"/>
      <c r="E12" s="2"/>
      <c r="F12" s="2"/>
      <c r="G12" s="2"/>
      <c r="H12" s="2"/>
    </row>
    <row r="13" spans="1:8" ht="34.200000000000003" customHeight="1" x14ac:dyDescent="0.3">
      <c r="A13" s="57" t="s">
        <v>10</v>
      </c>
      <c r="B13" s="60" t="s">
        <v>11</v>
      </c>
      <c r="C13" s="60" t="s">
        <v>12</v>
      </c>
      <c r="D13" s="63" t="s">
        <v>13</v>
      </c>
      <c r="E13" s="66" t="s">
        <v>14</v>
      </c>
      <c r="F13" s="47"/>
      <c r="G13" s="46" t="s">
        <v>15</v>
      </c>
      <c r="H13" s="47"/>
    </row>
    <row r="14" spans="1:8" ht="15.6" x14ac:dyDescent="0.3">
      <c r="A14" s="58"/>
      <c r="B14" s="61"/>
      <c r="C14" s="61"/>
      <c r="D14" s="64"/>
      <c r="E14" s="48" t="s">
        <v>16</v>
      </c>
      <c r="F14" s="49"/>
      <c r="G14" s="50" t="s">
        <v>16</v>
      </c>
      <c r="H14" s="49"/>
    </row>
    <row r="15" spans="1:8" ht="16.2" thickBot="1" x14ac:dyDescent="0.35">
      <c r="A15" s="59"/>
      <c r="B15" s="62"/>
      <c r="C15" s="62"/>
      <c r="D15" s="65"/>
      <c r="E15" s="8" t="s">
        <v>17</v>
      </c>
      <c r="F15" s="9" t="s">
        <v>18</v>
      </c>
      <c r="G15" s="10" t="s">
        <v>17</v>
      </c>
      <c r="H15" s="9" t="s">
        <v>18</v>
      </c>
    </row>
    <row r="16" spans="1:8" ht="15.6" x14ac:dyDescent="0.3">
      <c r="A16" s="51" t="s">
        <v>19</v>
      </c>
      <c r="B16" s="53">
        <v>0</v>
      </c>
      <c r="C16" s="11">
        <v>1</v>
      </c>
      <c r="D16" s="12" t="s">
        <v>20</v>
      </c>
      <c r="E16" s="13">
        <f t="shared" ref="E16:H19" si="0">+E26*1.56</f>
        <v>566.28000000000009</v>
      </c>
      <c r="F16" s="14">
        <f t="shared" si="0"/>
        <v>429</v>
      </c>
      <c r="G16" s="15">
        <f t="shared" si="0"/>
        <v>679.53600000000006</v>
      </c>
      <c r="H16" s="14">
        <f t="shared" si="0"/>
        <v>514.80000000000007</v>
      </c>
    </row>
    <row r="17" spans="1:8" ht="15.6" x14ac:dyDescent="0.3">
      <c r="A17" s="51"/>
      <c r="B17" s="44"/>
      <c r="C17" s="16">
        <v>2</v>
      </c>
      <c r="D17" s="17" t="s">
        <v>21</v>
      </c>
      <c r="E17" s="18">
        <f t="shared" si="0"/>
        <v>514.80000000000007</v>
      </c>
      <c r="F17" s="19">
        <f t="shared" si="0"/>
        <v>390</v>
      </c>
      <c r="G17" s="20">
        <f t="shared" si="0"/>
        <v>617.76</v>
      </c>
      <c r="H17" s="19">
        <f t="shared" si="0"/>
        <v>468</v>
      </c>
    </row>
    <row r="18" spans="1:8" ht="15.6" x14ac:dyDescent="0.3">
      <c r="A18" s="51"/>
      <c r="B18" s="44"/>
      <c r="C18" s="16">
        <v>3</v>
      </c>
      <c r="D18" s="19" t="s">
        <v>22</v>
      </c>
      <c r="E18" s="18">
        <f t="shared" si="0"/>
        <v>617.76</v>
      </c>
      <c r="F18" s="19">
        <f t="shared" si="0"/>
        <v>468</v>
      </c>
      <c r="G18" s="20">
        <f t="shared" si="0"/>
        <v>741.31200000000001</v>
      </c>
      <c r="H18" s="19">
        <f t="shared" si="0"/>
        <v>561.6</v>
      </c>
    </row>
    <row r="19" spans="1:8" ht="15.6" x14ac:dyDescent="0.3">
      <c r="A19" s="51"/>
      <c r="B19" s="44"/>
      <c r="C19" s="16">
        <v>4</v>
      </c>
      <c r="D19" s="17" t="s">
        <v>23</v>
      </c>
      <c r="E19" s="18">
        <f t="shared" si="0"/>
        <v>669.24</v>
      </c>
      <c r="F19" s="19">
        <f t="shared" si="0"/>
        <v>507</v>
      </c>
      <c r="G19" s="20">
        <f t="shared" si="0"/>
        <v>803.08800000000008</v>
      </c>
      <c r="H19" s="19">
        <f t="shared" si="0"/>
        <v>608.4</v>
      </c>
    </row>
    <row r="20" spans="1:8" ht="15.6" x14ac:dyDescent="0.3">
      <c r="A20" s="51"/>
      <c r="B20" s="21"/>
      <c r="C20" s="22"/>
      <c r="D20" s="23"/>
      <c r="E20" s="24"/>
      <c r="F20" s="19"/>
      <c r="G20" s="25"/>
      <c r="H20" s="19"/>
    </row>
    <row r="21" spans="1:8" ht="15.6" x14ac:dyDescent="0.3">
      <c r="A21" s="51"/>
      <c r="B21" s="44">
        <v>1</v>
      </c>
      <c r="C21" s="16">
        <v>1</v>
      </c>
      <c r="D21" s="17" t="s">
        <v>20</v>
      </c>
      <c r="E21" s="18">
        <f t="shared" ref="E21:H24" si="1">1.2*E26</f>
        <v>435.60000000000008</v>
      </c>
      <c r="F21" s="19">
        <f t="shared" si="1"/>
        <v>330</v>
      </c>
      <c r="G21" s="20">
        <f t="shared" si="1"/>
        <v>522.72</v>
      </c>
      <c r="H21" s="19">
        <f t="shared" si="1"/>
        <v>396</v>
      </c>
    </row>
    <row r="22" spans="1:8" ht="15.6" x14ac:dyDescent="0.3">
      <c r="A22" s="51"/>
      <c r="B22" s="44"/>
      <c r="C22" s="16">
        <v>2</v>
      </c>
      <c r="D22" s="17" t="s">
        <v>21</v>
      </c>
      <c r="E22" s="18">
        <f t="shared" si="1"/>
        <v>396</v>
      </c>
      <c r="F22" s="19">
        <f t="shared" si="1"/>
        <v>300</v>
      </c>
      <c r="G22" s="20">
        <f t="shared" si="1"/>
        <v>475.2</v>
      </c>
      <c r="H22" s="19">
        <f t="shared" si="1"/>
        <v>360</v>
      </c>
    </row>
    <row r="23" spans="1:8" ht="15.6" x14ac:dyDescent="0.3">
      <c r="A23" s="51"/>
      <c r="B23" s="44"/>
      <c r="C23" s="16">
        <v>3</v>
      </c>
      <c r="D23" s="19" t="s">
        <v>22</v>
      </c>
      <c r="E23" s="18">
        <f t="shared" si="1"/>
        <v>475.2</v>
      </c>
      <c r="F23" s="19">
        <f t="shared" si="1"/>
        <v>360</v>
      </c>
      <c r="G23" s="20">
        <f t="shared" si="1"/>
        <v>570.24</v>
      </c>
      <c r="H23" s="19">
        <f t="shared" si="1"/>
        <v>432</v>
      </c>
    </row>
    <row r="24" spans="1:8" ht="15.6" x14ac:dyDescent="0.3">
      <c r="A24" s="51"/>
      <c r="B24" s="44"/>
      <c r="C24" s="16">
        <v>4</v>
      </c>
      <c r="D24" s="17" t="s">
        <v>23</v>
      </c>
      <c r="E24" s="18">
        <f t="shared" si="1"/>
        <v>514.79999999999995</v>
      </c>
      <c r="F24" s="19">
        <f t="shared" si="1"/>
        <v>390</v>
      </c>
      <c r="G24" s="20">
        <f t="shared" si="1"/>
        <v>617.7600000000001</v>
      </c>
      <c r="H24" s="19">
        <f t="shared" si="1"/>
        <v>468</v>
      </c>
    </row>
    <row r="25" spans="1:8" ht="15.6" x14ac:dyDescent="0.3">
      <c r="A25" s="51"/>
      <c r="B25" s="16"/>
      <c r="C25" s="16"/>
      <c r="D25" s="17"/>
      <c r="E25" s="18"/>
      <c r="F25" s="19"/>
      <c r="G25" s="20"/>
      <c r="H25" s="19"/>
    </row>
    <row r="26" spans="1:8" ht="15.6" x14ac:dyDescent="0.3">
      <c r="A26" s="51"/>
      <c r="B26" s="44">
        <v>2</v>
      </c>
      <c r="C26" s="16">
        <v>5</v>
      </c>
      <c r="D26" s="17" t="s">
        <v>20</v>
      </c>
      <c r="E26" s="18">
        <f>1.1*E27</f>
        <v>363.00000000000006</v>
      </c>
      <c r="F26" s="19">
        <f>1.1*F27</f>
        <v>275</v>
      </c>
      <c r="G26" s="20">
        <f>1.1*G27</f>
        <v>435.6</v>
      </c>
      <c r="H26" s="19">
        <f>1.1*H27</f>
        <v>330</v>
      </c>
    </row>
    <row r="27" spans="1:8" ht="16.8" x14ac:dyDescent="0.3">
      <c r="A27" s="51"/>
      <c r="B27" s="44"/>
      <c r="C27" s="26">
        <v>6</v>
      </c>
      <c r="D27" s="27" t="s">
        <v>21</v>
      </c>
      <c r="E27" s="28">
        <f>260+70</f>
        <v>330</v>
      </c>
      <c r="F27" s="29">
        <f>180+70</f>
        <v>250</v>
      </c>
      <c r="G27" s="30">
        <f>+E27*1.2</f>
        <v>396</v>
      </c>
      <c r="H27" s="29">
        <f>+F27*1.2</f>
        <v>300</v>
      </c>
    </row>
    <row r="28" spans="1:8" ht="15.6" x14ac:dyDescent="0.3">
      <c r="A28" s="51"/>
      <c r="B28" s="44"/>
      <c r="C28" s="16">
        <v>7</v>
      </c>
      <c r="D28" s="19" t="s">
        <v>22</v>
      </c>
      <c r="E28" s="18">
        <f>1.2*E27</f>
        <v>396</v>
      </c>
      <c r="F28" s="19">
        <f>1.2*F27</f>
        <v>300</v>
      </c>
      <c r="G28" s="20">
        <f>1.2*G27</f>
        <v>475.2</v>
      </c>
      <c r="H28" s="19">
        <f>1.2*H27</f>
        <v>360</v>
      </c>
    </row>
    <row r="29" spans="1:8" ht="15.6" x14ac:dyDescent="0.3">
      <c r="A29" s="51"/>
      <c r="B29" s="44"/>
      <c r="C29" s="16">
        <v>8</v>
      </c>
      <c r="D29" s="17" t="s">
        <v>23</v>
      </c>
      <c r="E29" s="18">
        <f>1.3*E27</f>
        <v>429</v>
      </c>
      <c r="F29" s="19">
        <f>1.3*F27</f>
        <v>325</v>
      </c>
      <c r="G29" s="20">
        <f>1.3*G27</f>
        <v>514.80000000000007</v>
      </c>
      <c r="H29" s="19">
        <f>1.3*H27</f>
        <v>390</v>
      </c>
    </row>
    <row r="30" spans="1:8" ht="15.6" x14ac:dyDescent="0.3">
      <c r="A30" s="51"/>
      <c r="B30" s="16"/>
      <c r="C30" s="16"/>
      <c r="D30" s="17"/>
      <c r="E30" s="18"/>
      <c r="F30" s="19"/>
      <c r="G30" s="20"/>
      <c r="H30" s="19"/>
    </row>
    <row r="31" spans="1:8" ht="15.6" x14ac:dyDescent="0.3">
      <c r="A31" s="51"/>
      <c r="B31" s="44">
        <v>3</v>
      </c>
      <c r="C31" s="16">
        <v>9</v>
      </c>
      <c r="D31" s="17" t="s">
        <v>20</v>
      </c>
      <c r="E31" s="18">
        <f t="shared" ref="E31:H34" si="2">0.8*E26</f>
        <v>290.40000000000003</v>
      </c>
      <c r="F31" s="19">
        <f t="shared" si="2"/>
        <v>220</v>
      </c>
      <c r="G31" s="20">
        <f t="shared" si="2"/>
        <v>348.48</v>
      </c>
      <c r="H31" s="19">
        <f t="shared" si="2"/>
        <v>264</v>
      </c>
    </row>
    <row r="32" spans="1:8" ht="15.6" x14ac:dyDescent="0.3">
      <c r="A32" s="51"/>
      <c r="B32" s="44"/>
      <c r="C32" s="16">
        <v>10</v>
      </c>
      <c r="D32" s="17" t="s">
        <v>21</v>
      </c>
      <c r="E32" s="18">
        <f t="shared" si="2"/>
        <v>264</v>
      </c>
      <c r="F32" s="19">
        <f t="shared" si="2"/>
        <v>200</v>
      </c>
      <c r="G32" s="20">
        <f t="shared" si="2"/>
        <v>316.8</v>
      </c>
      <c r="H32" s="19">
        <f t="shared" si="2"/>
        <v>240</v>
      </c>
    </row>
    <row r="33" spans="1:8" ht="15.6" x14ac:dyDescent="0.3">
      <c r="A33" s="51"/>
      <c r="B33" s="44"/>
      <c r="C33" s="16">
        <v>11</v>
      </c>
      <c r="D33" s="19" t="s">
        <v>22</v>
      </c>
      <c r="E33" s="18">
        <f t="shared" si="2"/>
        <v>316.8</v>
      </c>
      <c r="F33" s="19">
        <f t="shared" si="2"/>
        <v>240</v>
      </c>
      <c r="G33" s="20">
        <f t="shared" si="2"/>
        <v>380.16</v>
      </c>
      <c r="H33" s="19">
        <f t="shared" si="2"/>
        <v>288</v>
      </c>
    </row>
    <row r="34" spans="1:8" ht="15.6" x14ac:dyDescent="0.3">
      <c r="A34" s="51"/>
      <c r="B34" s="44"/>
      <c r="C34" s="16">
        <v>12</v>
      </c>
      <c r="D34" s="17" t="s">
        <v>23</v>
      </c>
      <c r="E34" s="18">
        <f t="shared" si="2"/>
        <v>343.20000000000005</v>
      </c>
      <c r="F34" s="19">
        <f t="shared" si="2"/>
        <v>260</v>
      </c>
      <c r="G34" s="20">
        <f t="shared" si="2"/>
        <v>411.84000000000009</v>
      </c>
      <c r="H34" s="19">
        <f t="shared" si="2"/>
        <v>312</v>
      </c>
    </row>
    <row r="35" spans="1:8" ht="15.6" x14ac:dyDescent="0.3">
      <c r="A35" s="51"/>
      <c r="B35" s="16"/>
      <c r="C35" s="16" t="s">
        <v>24</v>
      </c>
      <c r="D35" s="17"/>
      <c r="E35" s="18"/>
      <c r="F35" s="19"/>
      <c r="G35" s="20"/>
      <c r="H35" s="19"/>
    </row>
    <row r="36" spans="1:8" ht="15.6" x14ac:dyDescent="0.3">
      <c r="A36" s="51"/>
      <c r="B36" s="44">
        <v>4</v>
      </c>
      <c r="C36" s="16">
        <v>13</v>
      </c>
      <c r="D36" s="17" t="s">
        <v>20</v>
      </c>
      <c r="E36" s="18">
        <f t="shared" ref="E36:H39" si="3">0.56*E26</f>
        <v>203.28000000000006</v>
      </c>
      <c r="F36" s="19">
        <f t="shared" si="3"/>
        <v>154.00000000000003</v>
      </c>
      <c r="G36" s="20">
        <f t="shared" si="3"/>
        <v>243.93600000000004</v>
      </c>
      <c r="H36" s="19">
        <f t="shared" si="3"/>
        <v>184.8</v>
      </c>
    </row>
    <row r="37" spans="1:8" ht="15.6" x14ac:dyDescent="0.3">
      <c r="A37" s="51"/>
      <c r="B37" s="44"/>
      <c r="C37" s="16">
        <v>14</v>
      </c>
      <c r="D37" s="17" t="s">
        <v>21</v>
      </c>
      <c r="E37" s="18">
        <f t="shared" si="3"/>
        <v>184.8</v>
      </c>
      <c r="F37" s="19">
        <f t="shared" si="3"/>
        <v>140</v>
      </c>
      <c r="G37" s="20">
        <f t="shared" si="3"/>
        <v>221.76000000000002</v>
      </c>
      <c r="H37" s="19">
        <f t="shared" si="3"/>
        <v>168.00000000000003</v>
      </c>
    </row>
    <row r="38" spans="1:8" ht="15.6" x14ac:dyDescent="0.3">
      <c r="A38" s="51"/>
      <c r="B38" s="44"/>
      <c r="C38" s="16">
        <v>15</v>
      </c>
      <c r="D38" s="19" t="s">
        <v>22</v>
      </c>
      <c r="E38" s="18">
        <f t="shared" si="3"/>
        <v>221.76000000000002</v>
      </c>
      <c r="F38" s="19">
        <f t="shared" si="3"/>
        <v>168.00000000000003</v>
      </c>
      <c r="G38" s="20">
        <f t="shared" si="3"/>
        <v>266.11200000000002</v>
      </c>
      <c r="H38" s="19">
        <f t="shared" si="3"/>
        <v>201.60000000000002</v>
      </c>
    </row>
    <row r="39" spans="1:8" ht="15.6" x14ac:dyDescent="0.3">
      <c r="A39" s="51"/>
      <c r="B39" s="44"/>
      <c r="C39" s="16">
        <v>16</v>
      </c>
      <c r="D39" s="17" t="s">
        <v>23</v>
      </c>
      <c r="E39" s="18">
        <f t="shared" si="3"/>
        <v>240.24</v>
      </c>
      <c r="F39" s="19">
        <f t="shared" si="3"/>
        <v>182.00000000000003</v>
      </c>
      <c r="G39" s="20">
        <f t="shared" si="3"/>
        <v>288.28800000000007</v>
      </c>
      <c r="H39" s="19">
        <f t="shared" si="3"/>
        <v>218.40000000000003</v>
      </c>
    </row>
    <row r="40" spans="1:8" ht="15.6" x14ac:dyDescent="0.3">
      <c r="A40" s="52"/>
      <c r="B40" s="16"/>
      <c r="C40" s="16"/>
      <c r="D40" s="17"/>
      <c r="E40" s="18"/>
      <c r="F40" s="19"/>
      <c r="G40" s="20"/>
      <c r="H40" s="19"/>
    </row>
    <row r="41" spans="1:8" ht="15.6" x14ac:dyDescent="0.3">
      <c r="A41" s="40" t="s">
        <v>25</v>
      </c>
      <c r="B41" s="16">
        <v>1</v>
      </c>
      <c r="C41" s="16">
        <v>17</v>
      </c>
      <c r="D41" s="17" t="s">
        <v>26</v>
      </c>
      <c r="E41" s="18">
        <f>E42*1.2</f>
        <v>463.31999999999994</v>
      </c>
      <c r="F41" s="19"/>
      <c r="G41" s="20">
        <f>G42*1.2</f>
        <v>555.98399999999992</v>
      </c>
      <c r="H41" s="19"/>
    </row>
    <row r="42" spans="1:8" ht="15.6" x14ac:dyDescent="0.3">
      <c r="A42" s="40"/>
      <c r="B42" s="16">
        <v>2</v>
      </c>
      <c r="C42" s="16">
        <v>18</v>
      </c>
      <c r="D42" s="17" t="s">
        <v>26</v>
      </c>
      <c r="E42" s="18">
        <f>E27*1.17</f>
        <v>386.09999999999997</v>
      </c>
      <c r="F42" s="19"/>
      <c r="G42" s="20">
        <f>G27*1.17</f>
        <v>463.32</v>
      </c>
      <c r="H42" s="19"/>
    </row>
    <row r="43" spans="1:8" ht="15.6" x14ac:dyDescent="0.3">
      <c r="A43" s="40"/>
      <c r="B43" s="16">
        <v>3</v>
      </c>
      <c r="C43" s="16">
        <v>19</v>
      </c>
      <c r="D43" s="17" t="s">
        <v>26</v>
      </c>
      <c r="E43" s="18">
        <f>E42*0.8</f>
        <v>308.88</v>
      </c>
      <c r="F43" s="19"/>
      <c r="G43" s="20">
        <f>G42*0.8</f>
        <v>370.65600000000001</v>
      </c>
      <c r="H43" s="19"/>
    </row>
    <row r="44" spans="1:8" ht="15.6" x14ac:dyDescent="0.3">
      <c r="A44" s="31"/>
      <c r="B44" s="16"/>
      <c r="C44" s="16"/>
      <c r="D44" s="17"/>
      <c r="E44" s="18"/>
      <c r="F44" s="19"/>
      <c r="G44" s="20"/>
      <c r="H44" s="19"/>
    </row>
    <row r="45" spans="1:8" ht="15.6" x14ac:dyDescent="0.3">
      <c r="A45" s="41" t="s">
        <v>27</v>
      </c>
      <c r="B45" s="44">
        <v>1</v>
      </c>
      <c r="C45" s="16">
        <v>20</v>
      </c>
      <c r="D45" s="17">
        <v>100.125</v>
      </c>
      <c r="E45" s="18">
        <f t="shared" ref="E45:H46" si="4">E47*1.2</f>
        <v>522.72</v>
      </c>
      <c r="F45" s="19">
        <f t="shared" si="4"/>
        <v>396</v>
      </c>
      <c r="G45" s="20">
        <f t="shared" si="4"/>
        <v>627.26400000000001</v>
      </c>
      <c r="H45" s="19">
        <f t="shared" si="4"/>
        <v>475.2</v>
      </c>
    </row>
    <row r="46" spans="1:8" ht="15.6" x14ac:dyDescent="0.3">
      <c r="A46" s="42"/>
      <c r="B46" s="44"/>
      <c r="C46" s="16">
        <v>21</v>
      </c>
      <c r="D46" s="17" t="s">
        <v>28</v>
      </c>
      <c r="E46" s="18">
        <f t="shared" si="4"/>
        <v>562.31999999999994</v>
      </c>
      <c r="F46" s="19">
        <f t="shared" si="4"/>
        <v>426</v>
      </c>
      <c r="G46" s="20">
        <f t="shared" si="4"/>
        <v>674.78399999999988</v>
      </c>
      <c r="H46" s="19">
        <f t="shared" si="4"/>
        <v>511.2</v>
      </c>
    </row>
    <row r="47" spans="1:8" ht="15.6" x14ac:dyDescent="0.3">
      <c r="A47" s="42"/>
      <c r="B47" s="44">
        <v>2</v>
      </c>
      <c r="C47" s="16">
        <v>22</v>
      </c>
      <c r="D47" s="17">
        <v>100.125</v>
      </c>
      <c r="E47" s="18">
        <f>E27*1.32</f>
        <v>435.6</v>
      </c>
      <c r="F47" s="19">
        <f>F27*1.32</f>
        <v>330</v>
      </c>
      <c r="G47" s="20">
        <f>G27*1.32</f>
        <v>522.72</v>
      </c>
      <c r="H47" s="19">
        <f>H27*1.32</f>
        <v>396</v>
      </c>
    </row>
    <row r="48" spans="1:8" ht="15.6" x14ac:dyDescent="0.3">
      <c r="A48" s="42"/>
      <c r="B48" s="44"/>
      <c r="C48" s="16">
        <v>23</v>
      </c>
      <c r="D48" s="17" t="s">
        <v>28</v>
      </c>
      <c r="E48" s="18">
        <f>E27*1.42</f>
        <v>468.59999999999997</v>
      </c>
      <c r="F48" s="19">
        <f>F27*1.42</f>
        <v>355</v>
      </c>
      <c r="G48" s="20">
        <f>G27*1.42</f>
        <v>562.31999999999994</v>
      </c>
      <c r="H48" s="19">
        <f>H27*1.42</f>
        <v>426</v>
      </c>
    </row>
    <row r="49" spans="1:8" ht="15.6" x14ac:dyDescent="0.3">
      <c r="A49" s="42"/>
      <c r="B49" s="44">
        <v>3</v>
      </c>
      <c r="C49" s="16">
        <v>24</v>
      </c>
      <c r="D49" s="17">
        <v>100.125</v>
      </c>
      <c r="E49" s="18">
        <f t="shared" ref="E49:H50" si="5">E47*0.8</f>
        <v>348.48</v>
      </c>
      <c r="F49" s="19">
        <f t="shared" si="5"/>
        <v>264</v>
      </c>
      <c r="G49" s="20">
        <f t="shared" si="5"/>
        <v>418.17600000000004</v>
      </c>
      <c r="H49" s="19">
        <f t="shared" si="5"/>
        <v>316.8</v>
      </c>
    </row>
    <row r="50" spans="1:8" ht="16.2" thickBot="1" x14ac:dyDescent="0.35">
      <c r="A50" s="43"/>
      <c r="B50" s="45"/>
      <c r="C50" s="32">
        <v>25</v>
      </c>
      <c r="D50" s="9" t="s">
        <v>28</v>
      </c>
      <c r="E50" s="33">
        <f t="shared" si="5"/>
        <v>374.88</v>
      </c>
      <c r="F50" s="34">
        <f t="shared" si="5"/>
        <v>284</v>
      </c>
      <c r="G50" s="35">
        <f t="shared" si="5"/>
        <v>449.85599999999999</v>
      </c>
      <c r="H50" s="34">
        <f t="shared" si="5"/>
        <v>340.8</v>
      </c>
    </row>
    <row r="51" spans="1:8" ht="15.6" x14ac:dyDescent="0.3">
      <c r="A51" s="2"/>
      <c r="B51" s="36"/>
      <c r="C51" s="2"/>
      <c r="D51" s="36"/>
      <c r="E51" s="37"/>
      <c r="F51" s="2"/>
      <c r="G51" s="2"/>
      <c r="H51" s="2"/>
    </row>
    <row r="52" spans="1:8" ht="18" x14ac:dyDescent="0.35">
      <c r="A52" s="2"/>
      <c r="B52" s="38"/>
      <c r="C52" s="2"/>
      <c r="D52" s="38"/>
      <c r="E52" s="38"/>
      <c r="F52" s="2"/>
      <c r="G52" s="38"/>
      <c r="H52" s="2"/>
    </row>
    <row r="53" spans="1:8" ht="15.6" x14ac:dyDescent="0.3">
      <c r="A53" s="36"/>
      <c r="B53" s="39"/>
      <c r="C53" s="2"/>
      <c r="D53" s="39"/>
      <c r="E53" s="39"/>
      <c r="F53" s="2"/>
      <c r="G53" s="39"/>
      <c r="H53" s="2"/>
    </row>
  </sheetData>
  <mergeCells count="24">
    <mergeCell ref="A7:H7"/>
    <mergeCell ref="A8:H8"/>
    <mergeCell ref="A9:H9"/>
    <mergeCell ref="A10:H10"/>
    <mergeCell ref="A11:H11"/>
    <mergeCell ref="G13:H13"/>
    <mergeCell ref="E14:F14"/>
    <mergeCell ref="G14:H14"/>
    <mergeCell ref="A16:A40"/>
    <mergeCell ref="B16:B19"/>
    <mergeCell ref="B21:B24"/>
    <mergeCell ref="B26:B29"/>
    <mergeCell ref="B31:B34"/>
    <mergeCell ref="B36:B39"/>
    <mergeCell ref="A13:A15"/>
    <mergeCell ref="B13:B15"/>
    <mergeCell ref="C13:C15"/>
    <mergeCell ref="D13:D15"/>
    <mergeCell ref="E13:F13"/>
    <mergeCell ref="A41:A43"/>
    <mergeCell ref="A45:A50"/>
    <mergeCell ref="B45:B46"/>
    <mergeCell ref="B47:B48"/>
    <mergeCell ref="B49:B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asup</cp:lastModifiedBy>
  <dcterms:created xsi:type="dcterms:W3CDTF">2022-03-30T10:22:27Z</dcterms:created>
  <dcterms:modified xsi:type="dcterms:W3CDTF">2022-03-30T11:06:18Z</dcterms:modified>
</cp:coreProperties>
</file>