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9720" tabRatio="947" firstSheet="2" activeTab="2"/>
  </bookViews>
  <sheets>
    <sheet name="прейскурант-ОКС-2014" sheetId="1" r:id="rId1"/>
    <sheet name="прейскурант-ЗКС-2014" sheetId="2" r:id="rId2"/>
    <sheet name="9.03.2020-ОКС" sheetId="3" r:id="rId3"/>
  </sheets>
  <definedNames/>
  <calcPr fullCalcOnLoad="1"/>
</workbook>
</file>

<file path=xl/sharedStrings.xml><?xml version="1.0" encoding="utf-8"?>
<sst xmlns="http://schemas.openxmlformats.org/spreadsheetml/2006/main" count="797" uniqueCount="318">
  <si>
    <t>6</t>
  </si>
  <si>
    <t>7</t>
  </si>
  <si>
    <t>8</t>
  </si>
  <si>
    <t>Дуб черешчатый</t>
  </si>
  <si>
    <t>Туя западная</t>
  </si>
  <si>
    <t>УТВЕРЖДАЮ</t>
  </si>
  <si>
    <t xml:space="preserve">ПРЕЙСКУРАНТ </t>
  </si>
  <si>
    <t>ОТПУСКНЫЕ ЦЕНЫ НА СЕМЕНА , ПОСАДОЧНЫЙ   МАТЕРИАЛ</t>
  </si>
  <si>
    <t>№ п/п</t>
  </si>
  <si>
    <t>Наименование продукции</t>
  </si>
  <si>
    <t>Возраст, лет</t>
  </si>
  <si>
    <t>Высота, м</t>
  </si>
  <si>
    <t>Цена за 1шт, руб.</t>
  </si>
  <si>
    <t>Каштан конский</t>
  </si>
  <si>
    <t>10</t>
  </si>
  <si>
    <t>5</t>
  </si>
  <si>
    <t>Сосна обыкновенная</t>
  </si>
  <si>
    <t>Ель обыкновенная</t>
  </si>
  <si>
    <t>Ель колючая</t>
  </si>
  <si>
    <t>3</t>
  </si>
  <si>
    <t>5.1.</t>
  </si>
  <si>
    <t>2</t>
  </si>
  <si>
    <t>4</t>
  </si>
  <si>
    <t>Пихта одноцветная</t>
  </si>
  <si>
    <t>Груша обыкновенная</t>
  </si>
  <si>
    <t>Можжевельник казацкий</t>
  </si>
  <si>
    <t>Клен остролистный</t>
  </si>
  <si>
    <t>1.1</t>
  </si>
  <si>
    <t>1.2</t>
  </si>
  <si>
    <t>1.3</t>
  </si>
  <si>
    <t>1.4</t>
  </si>
  <si>
    <t>2.1</t>
  </si>
  <si>
    <t>2.2</t>
  </si>
  <si>
    <t>2.3</t>
  </si>
  <si>
    <t>3.1</t>
  </si>
  <si>
    <t>4.1</t>
  </si>
  <si>
    <t>4.2</t>
  </si>
  <si>
    <t>1</t>
  </si>
  <si>
    <t>6.1</t>
  </si>
  <si>
    <t>6.2</t>
  </si>
  <si>
    <t>6.3</t>
  </si>
  <si>
    <t>Липа  мелколистная</t>
  </si>
  <si>
    <t>Ясень обыкновенный</t>
  </si>
  <si>
    <t>1.5</t>
  </si>
  <si>
    <t>1.6</t>
  </si>
  <si>
    <t>Дуб красный</t>
  </si>
  <si>
    <t>1.7</t>
  </si>
  <si>
    <t>1.8</t>
  </si>
  <si>
    <t>1.9</t>
  </si>
  <si>
    <t>Ива плакучая</t>
  </si>
  <si>
    <t>1.10</t>
  </si>
  <si>
    <t>Граб</t>
  </si>
  <si>
    <t>Тисс ягодный</t>
  </si>
  <si>
    <t>Самшит вечнозеленый</t>
  </si>
  <si>
    <t>Форзиция пониклая</t>
  </si>
  <si>
    <t>4.3</t>
  </si>
  <si>
    <t>Дерен белый</t>
  </si>
  <si>
    <t>4.4</t>
  </si>
  <si>
    <t>4.5</t>
  </si>
  <si>
    <t>Спирея японская</t>
  </si>
  <si>
    <t>4.6</t>
  </si>
  <si>
    <t>Барбарис пурпурнолистный</t>
  </si>
  <si>
    <t>4.7</t>
  </si>
  <si>
    <t>4.8</t>
  </si>
  <si>
    <t>Чубушник</t>
  </si>
  <si>
    <t>4.9</t>
  </si>
  <si>
    <t>Аморфа</t>
  </si>
  <si>
    <t>5.2</t>
  </si>
  <si>
    <t xml:space="preserve">Директор ГЛХУ "Брестский лесхоз" </t>
  </si>
  <si>
    <t>_______________ В.С.Стельмах</t>
  </si>
  <si>
    <t>4.10</t>
  </si>
  <si>
    <t>Сосна кедровая сибирская</t>
  </si>
  <si>
    <t>до 2</t>
  </si>
  <si>
    <t>Береза бородавчатая</t>
  </si>
  <si>
    <t>0.4 - 0.8</t>
  </si>
  <si>
    <t xml:space="preserve"> 2 - 3</t>
  </si>
  <si>
    <t xml:space="preserve"> 3 - 4</t>
  </si>
  <si>
    <t xml:space="preserve"> 1 - 2</t>
  </si>
  <si>
    <t>0.4 - 0.7</t>
  </si>
  <si>
    <t>0.4 - 0.6</t>
  </si>
  <si>
    <t>ДРЕВЕСНЫХ И КУСТАРНИКОВЫХ ПОРОД</t>
  </si>
  <si>
    <t>С ЗАКРЫТОЙ КОРНЕВОЙ СИСТЕМОЙ</t>
  </si>
  <si>
    <t>Гортензия древовидная</t>
  </si>
  <si>
    <t>Форзиция европейская</t>
  </si>
  <si>
    <t>Кипарисовик горохоплодный</t>
  </si>
  <si>
    <t>(ГОСТ 28829-90)</t>
  </si>
  <si>
    <t>ОТПУСКНЫЕ ЦЕНЫ НА ПОСАДОЧНЫЙ  МАТЕРИАЛ</t>
  </si>
  <si>
    <t>0.5 - 0.7</t>
  </si>
  <si>
    <t>0.2 - 0.4</t>
  </si>
  <si>
    <t>0.3 - 0.5</t>
  </si>
  <si>
    <t xml:space="preserve"> 3 - 5</t>
  </si>
  <si>
    <t>0.5 - 1.0</t>
  </si>
  <si>
    <t>3 - 4</t>
  </si>
  <si>
    <t>1.0 - 1.5</t>
  </si>
  <si>
    <t>1.5 - 2.0</t>
  </si>
  <si>
    <t>2.0 - 3.0</t>
  </si>
  <si>
    <t>2 - 3</t>
  </si>
  <si>
    <t>0.7 - 1.0</t>
  </si>
  <si>
    <t>3 - 5</t>
  </si>
  <si>
    <t>0.4 - 0.5</t>
  </si>
  <si>
    <t>4 - 5</t>
  </si>
  <si>
    <t>до 1</t>
  </si>
  <si>
    <t>до 0.5</t>
  </si>
  <si>
    <t>2.0 - 2.5</t>
  </si>
  <si>
    <t>3.0 - 3.5</t>
  </si>
  <si>
    <r>
      <t xml:space="preserve">1.САЖЕНЦЫ ДЕРЕВЬЕВ ЛИСТВЕННЫХ ПОРОД </t>
    </r>
    <r>
      <rPr>
        <b/>
        <i/>
        <sz val="11"/>
        <rFont val="Times New Roman"/>
        <family val="1"/>
      </rPr>
      <t>(ГОСТ 24835-81, 24909-81)</t>
    </r>
  </si>
  <si>
    <r>
      <t>2.САЖЕНЦЫ ДЕРЕВЬЕВ ХВОЙНЫХ ПОРОД</t>
    </r>
    <r>
      <rPr>
        <b/>
        <i/>
        <sz val="11"/>
        <rFont val="Times New Roman"/>
        <family val="1"/>
      </rPr>
      <t xml:space="preserve"> (ГОСТ 24835, 25769-83)</t>
    </r>
  </si>
  <si>
    <t>3.0 - 5.0</t>
  </si>
  <si>
    <t>2 - 4</t>
  </si>
  <si>
    <t>6 - 7</t>
  </si>
  <si>
    <t>5 - 6</t>
  </si>
  <si>
    <t>1.2 - 1.5</t>
  </si>
  <si>
    <t>2.5 - 3.0</t>
  </si>
  <si>
    <t>3.5 - 4.0</t>
  </si>
  <si>
    <t xml:space="preserve">ДРЕВЕСНЫХ, КУСТАРНИКОВЫХ ПОРОД  И   </t>
  </si>
  <si>
    <t>ДЕКОРАТИВНЫХ РАСТЕНИЙ</t>
  </si>
  <si>
    <t>0.25 - 0.5</t>
  </si>
  <si>
    <r>
      <t xml:space="preserve">3.САЖЕНЦЫ КУСТАРНИКОВ ХВОЙНЫХ ПОРОД </t>
    </r>
    <r>
      <rPr>
        <b/>
        <i/>
        <sz val="11"/>
        <rFont val="Times New Roman"/>
        <family val="1"/>
      </rPr>
      <t>(ГОСТ 26869 - 86)</t>
    </r>
  </si>
  <si>
    <t>0.2 - 0.3</t>
  </si>
  <si>
    <t>0.6 - 0.8</t>
  </si>
  <si>
    <t>0.8 - 1.0</t>
  </si>
  <si>
    <t>0.5 - 0.8</t>
  </si>
  <si>
    <t>0.12</t>
  </si>
  <si>
    <t>0.12 - 0.25</t>
  </si>
  <si>
    <t>0.25</t>
  </si>
  <si>
    <r>
      <t>4.САЖЕНЦЫ КУСТАРНИКОВ ЛИСТВЕННЫХ ПОРОД</t>
    </r>
    <r>
      <rPr>
        <b/>
        <i/>
        <sz val="11"/>
        <rFont val="Times New Roman"/>
        <family val="1"/>
      </rPr>
      <t xml:space="preserve"> (ГОСТ 26869 - 86)</t>
    </r>
  </si>
  <si>
    <r>
      <t>5.СЕЯНЦЫ ДЕРЕВЬЕВ ХВОЙНЫХ ПОРОД</t>
    </r>
    <r>
      <rPr>
        <b/>
        <i/>
        <sz val="11"/>
        <rFont val="Times New Roman"/>
        <family val="1"/>
      </rPr>
      <t xml:space="preserve"> (ГОСТ 3317 - 90)</t>
    </r>
  </si>
  <si>
    <r>
      <t>6.СЕЯНЦЫ ДЕРЕВЬЕВ ЛИСТВЕННЫХ ПОРОД</t>
    </r>
    <r>
      <rPr>
        <b/>
        <i/>
        <sz val="11"/>
        <rFont val="Times New Roman"/>
        <family val="1"/>
      </rPr>
      <t xml:space="preserve"> (ГОСТ 3317 - 90)</t>
    </r>
  </si>
  <si>
    <t>Ива шаровидная</t>
  </si>
  <si>
    <t>Сирень</t>
  </si>
  <si>
    <t>4.11</t>
  </si>
  <si>
    <t>Шиповник</t>
  </si>
  <si>
    <t>4.12</t>
  </si>
  <si>
    <t>4.13</t>
  </si>
  <si>
    <t>Сумах дубильный</t>
  </si>
  <si>
    <t>Хеномелес маулея (японская айва )</t>
  </si>
  <si>
    <t xml:space="preserve">    ____________________</t>
  </si>
  <si>
    <t>Пузыреплодник калинолистный</t>
  </si>
  <si>
    <t>0.15 - 0.3</t>
  </si>
  <si>
    <t>Береза повислая</t>
  </si>
  <si>
    <t>0.2 - 0.5</t>
  </si>
  <si>
    <t>0.12 - 0.5</t>
  </si>
  <si>
    <t xml:space="preserve"> 3 - 3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</si>
  <si>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</si>
  <si>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</si>
  <si>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</si>
  <si>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</si>
  <si>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</si>
  <si>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</si>
  <si>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</si>
  <si>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</si>
  <si>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</si>
  <si>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Бересклет</t>
  </si>
  <si>
    <t xml:space="preserve">Ольха черная </t>
  </si>
  <si>
    <t>0.12 - 0.3</t>
  </si>
  <si>
    <t xml:space="preserve">  2-3</t>
  </si>
  <si>
    <t>0.5 - 1.5</t>
  </si>
  <si>
    <t>0.4 - 0.9</t>
  </si>
  <si>
    <t>Акация желтая</t>
  </si>
  <si>
    <t>Спирея Бумальда</t>
  </si>
  <si>
    <t>Спирея Вангутта</t>
  </si>
  <si>
    <t xml:space="preserve">СОГЛАСОВАНО </t>
  </si>
  <si>
    <t xml:space="preserve">Гл. лесничий </t>
  </si>
  <si>
    <t>Б.Н. Михалкович</t>
  </si>
  <si>
    <t>Отпускная цена                        без НДС, руб/шт.</t>
  </si>
  <si>
    <t>Вводится с 07.03.2014 г.</t>
  </si>
  <si>
    <t>Прейскурант от 10.04.2013 г считать утратившим силу.</t>
  </si>
  <si>
    <t>19</t>
  </si>
  <si>
    <t>Магония падуболистная</t>
  </si>
  <si>
    <t>4.14</t>
  </si>
  <si>
    <t>Самшит вечнозелёный</t>
  </si>
  <si>
    <t>2-3</t>
  </si>
  <si>
    <t>0.2-0.4</t>
  </si>
  <si>
    <t>1.11</t>
  </si>
  <si>
    <t>Рябина обыкновенная</t>
  </si>
  <si>
    <t>3-4</t>
  </si>
  <si>
    <t>1.0-2.0</t>
  </si>
  <si>
    <t>4.15</t>
  </si>
  <si>
    <t>5 - 7</t>
  </si>
  <si>
    <t>Бирючина обыкновенная</t>
  </si>
  <si>
    <t>Липа  крупнолистная (мелколистная)</t>
  </si>
  <si>
    <t>Ясень пенсильванский (обыкновенный)</t>
  </si>
  <si>
    <t>Спирея дубравколистная</t>
  </si>
  <si>
    <t xml:space="preserve"> 1 - 3</t>
  </si>
  <si>
    <t>Бересклет форчуна</t>
  </si>
  <si>
    <t>Спирея серая</t>
  </si>
  <si>
    <t>Сосна смолистая</t>
  </si>
  <si>
    <t xml:space="preserve">Ива матсудана </t>
  </si>
  <si>
    <t>0,5 - 0,7</t>
  </si>
  <si>
    <t>1-3</t>
  </si>
  <si>
    <t>до 0,5</t>
  </si>
  <si>
    <t>0,3 - 0,5</t>
  </si>
  <si>
    <t xml:space="preserve">до 1,0 </t>
  </si>
  <si>
    <t>0,2 - 0,5</t>
  </si>
  <si>
    <t>Примечание:</t>
  </si>
  <si>
    <t>до 0,7</t>
  </si>
  <si>
    <t>1-2</t>
  </si>
  <si>
    <t>1.САЖЕНЦЫ ДЕРЕВЬЕВ ЛИСТВЕННЫХ ПОРОД (ГОСТ 24835-81, 24909-81)</t>
  </si>
  <si>
    <t>2,0-2,5</t>
  </si>
  <si>
    <t>3,0-3,5</t>
  </si>
  <si>
    <t>0,5-1,5</t>
  </si>
  <si>
    <t>1,0-1,5</t>
  </si>
  <si>
    <t>2,5-3,0</t>
  </si>
  <si>
    <t xml:space="preserve">до 0,5 </t>
  </si>
  <si>
    <t>до 1,0</t>
  </si>
  <si>
    <t>1,5-2,0</t>
  </si>
  <si>
    <t>2,0 - 2,5</t>
  </si>
  <si>
    <t>5-6</t>
  </si>
  <si>
    <t>8-10</t>
  </si>
  <si>
    <t>3,5-4,0</t>
  </si>
  <si>
    <t>Клен серебристый</t>
  </si>
  <si>
    <t>7-8</t>
  </si>
  <si>
    <t>0,5-1,0</t>
  </si>
  <si>
    <t>2.САЖЕНЦЫ ДЕРЕВЬЕВ ХВОЙНЫХ ПОРОД (ГОСТ 24835, 25769-83)</t>
  </si>
  <si>
    <t>0,15 - 0,3</t>
  </si>
  <si>
    <t>0,5 - 1,0</t>
  </si>
  <si>
    <t>2.4</t>
  </si>
  <si>
    <t>1,0 - 1,5</t>
  </si>
  <si>
    <t>2.5</t>
  </si>
  <si>
    <t>1,5 - 2,0</t>
  </si>
  <si>
    <t>до 0,5 м</t>
  </si>
  <si>
    <t>0,25 - 0,5</t>
  </si>
  <si>
    <t>3.САЖЕНЦЫ КУСТАРНИКОВ ХВОЙНЫХ ПОРОД (ГОСТ 26869 - 86)</t>
  </si>
  <si>
    <t>4.САЖЕНЦЫ КУСТАРНИКОВ ЛИСТВЕННЫХ ПОРОД (ГОСТ 26869 - 86)</t>
  </si>
  <si>
    <t>0,5 - 0,8</t>
  </si>
  <si>
    <t>0,7 - 1,0</t>
  </si>
  <si>
    <t>0,6 - 0,8</t>
  </si>
  <si>
    <t>0,8 - 1,0</t>
  </si>
  <si>
    <t>4.16</t>
  </si>
  <si>
    <t>4.17</t>
  </si>
  <si>
    <t>4.18</t>
  </si>
  <si>
    <t>0,4 - 0,5</t>
  </si>
  <si>
    <t>4.19</t>
  </si>
  <si>
    <t>4.20</t>
  </si>
  <si>
    <t>4.21</t>
  </si>
  <si>
    <t>4.22</t>
  </si>
  <si>
    <t>4.23</t>
  </si>
  <si>
    <t>4.24</t>
  </si>
  <si>
    <t>4.25</t>
  </si>
  <si>
    <t>4.26</t>
  </si>
  <si>
    <t>1,0-2,0</t>
  </si>
  <si>
    <t>4.27</t>
  </si>
  <si>
    <t>0,2-0,4</t>
  </si>
  <si>
    <t>5.СЕЯНЦЫ ДЕРЕВЬЕВ ХВОЙНЫХ ПОРОД (ГОСТ 3317 - 90)</t>
  </si>
  <si>
    <t>5.1</t>
  </si>
  <si>
    <t>0,12 - 0,25</t>
  </si>
  <si>
    <t>5.3</t>
  </si>
  <si>
    <t>5.4</t>
  </si>
  <si>
    <t>6.СЕЯНЦЫ ДЕРЕВЬЕВ ЛИСТВЕННЫХ ПОРОД (ГОСТ 3317 - 90)</t>
  </si>
  <si>
    <t>6.4</t>
  </si>
  <si>
    <t>6.5</t>
  </si>
  <si>
    <t>0,12 - 0,5</t>
  </si>
  <si>
    <t>6.6</t>
  </si>
  <si>
    <t>6.7</t>
  </si>
  <si>
    <t>6.8</t>
  </si>
  <si>
    <t>6.9</t>
  </si>
  <si>
    <t>0,12 - 0,3</t>
  </si>
  <si>
    <t>6.10</t>
  </si>
  <si>
    <t>Пузыреплодник диаболо</t>
  </si>
  <si>
    <t>4.28</t>
  </si>
  <si>
    <t xml:space="preserve"> 1.0 - 2 .0</t>
  </si>
  <si>
    <t>до 0.3</t>
  </si>
  <si>
    <t>5 и более</t>
  </si>
  <si>
    <t>0.9 - 1.3</t>
  </si>
  <si>
    <t>0,4 - 0,6</t>
  </si>
  <si>
    <t>0,6 - 0.9</t>
  </si>
  <si>
    <t>4.29</t>
  </si>
  <si>
    <t>1 - 3</t>
  </si>
  <si>
    <t>2-4</t>
  </si>
  <si>
    <t>Граб обыкновенный</t>
  </si>
  <si>
    <t>4-7</t>
  </si>
  <si>
    <t>1,5-2,5</t>
  </si>
  <si>
    <t>2,5 и более</t>
  </si>
  <si>
    <t>4-5</t>
  </si>
  <si>
    <t>0,8-1,1</t>
  </si>
  <si>
    <t>5-7</t>
  </si>
  <si>
    <t>1,1-2,0</t>
  </si>
  <si>
    <t>Туя западная шаровидная (диаметр шара от 0,5 м)</t>
  </si>
  <si>
    <t>0,4-0,7</t>
  </si>
  <si>
    <t>3.2</t>
  </si>
  <si>
    <t>3-5</t>
  </si>
  <si>
    <t>Вейгела</t>
  </si>
  <si>
    <t xml:space="preserve">0,2-0,5 </t>
  </si>
  <si>
    <t>4.30</t>
  </si>
  <si>
    <t>4.31</t>
  </si>
  <si>
    <t>4.32</t>
  </si>
  <si>
    <t>Липа мелколистная</t>
  </si>
  <si>
    <t>0,12-0,3</t>
  </si>
  <si>
    <t>0,3-0,5</t>
  </si>
  <si>
    <t>6.11</t>
  </si>
  <si>
    <t>6.12</t>
  </si>
  <si>
    <t>0,3-0.5</t>
  </si>
  <si>
    <t xml:space="preserve">до 1 </t>
  </si>
  <si>
    <t>4.33</t>
  </si>
  <si>
    <t xml:space="preserve"> 2-3</t>
  </si>
  <si>
    <t>0.5-0.7</t>
  </si>
  <si>
    <t>0.5-1.2</t>
  </si>
  <si>
    <t>4.34</t>
  </si>
  <si>
    <t>Считать утратившим силу прейскурант от 15.10.2018г.</t>
  </si>
  <si>
    <t>____________ Г.М.Телипко</t>
  </si>
  <si>
    <t xml:space="preserve">Главный лесничий </t>
  </si>
  <si>
    <t xml:space="preserve">ГЛХУ "Брестский лесхоз" </t>
  </si>
  <si>
    <t>Ива японская</t>
  </si>
  <si>
    <t xml:space="preserve">Лиственница европейская </t>
  </si>
  <si>
    <t>1 - 2</t>
  </si>
  <si>
    <t>10 и более</t>
  </si>
  <si>
    <t>Вводится с 28.08.2020 года</t>
  </si>
  <si>
    <t>4,0&lt;</t>
  </si>
  <si>
    <t>11-12</t>
  </si>
  <si>
    <t>13-14</t>
  </si>
  <si>
    <t>15-16</t>
  </si>
  <si>
    <t>17&lt;</t>
  </si>
  <si>
    <t>4.0&lt;</t>
  </si>
  <si>
    <t>10&lt;</t>
  </si>
  <si>
    <t>11&lt;</t>
  </si>
  <si>
    <t>2,0-2.5</t>
  </si>
  <si>
    <t>9-10</t>
  </si>
  <si>
    <t>9&lt;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</si>
</sst>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%"/>
    <numFmt numFmtId="176" formatCode="0.0000000"/>
    <numFmt numFmtId="177" formatCode="0.000000"/>
    <numFmt numFmtId="178" formatCode="0.00000"/>
    <numFmt numFmtId="179" formatCode="mmmm\ yy"/>
    <numFmt numFmtId="180" formatCode="mmm/yyyy"/>
    <numFmt numFmtId="181" formatCode="#,##0.000000000000"/>
    <numFmt numFmtId="182" formatCode="#,##0.0"/>
    <numFmt numFmtId="183" formatCode="[$-FC19]d\ mmmm\ yyyy\ &quot;г.&quot;"/>
    <numFmt numFmtId="184" formatCode="#,##0_ ;\-#,##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Arial Cyr"/>
      <family val="0"/>
    </font>
    <font>
      <sz val="10"/>
      <color indexed="12"/>
      <name val="Arial Cyr"/>
      <family val="0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49" fontId="2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Alignment="1">
      <alignment wrapText="1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10" fillId="0" borderId="11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0" xfId="0" applyFont="1" applyAlignment="1">
      <alignment/>
    </xf>
    <xf numFmtId="3" fontId="10" fillId="0" borderId="11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7" fillId="0" borderId="24" xfId="0" applyFont="1" applyBorder="1" applyAlignment="1">
      <alignment/>
    </xf>
    <xf numFmtId="3" fontId="2" fillId="0" borderId="25" xfId="0" applyNumberFormat="1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" fontId="2" fillId="0" borderId="11" xfId="0" applyNumberFormat="1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2" fontId="10" fillId="0" borderId="29" xfId="0" applyNumberFormat="1" applyFont="1" applyBorder="1" applyAlignment="1">
      <alignment horizontal="center" vertical="center"/>
    </xf>
    <xf numFmtId="0" fontId="12" fillId="0" borderId="30" xfId="0" applyFont="1" applyBorder="1" applyAlignment="1">
      <alignment horizontal="center"/>
    </xf>
    <xf numFmtId="2" fontId="14" fillId="0" borderId="11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3" fontId="2" fillId="0" borderId="34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3" fontId="15" fillId="0" borderId="0" xfId="0" applyNumberFormat="1" applyFont="1" applyAlignment="1">
      <alignment/>
    </xf>
    <xf numFmtId="3" fontId="12" fillId="0" borderId="11" xfId="0" applyNumberFormat="1" applyFont="1" applyFill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3" fontId="2" fillId="33" borderId="2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3" fontId="10" fillId="33" borderId="11" xfId="0" applyNumberFormat="1" applyFont="1" applyFill="1" applyBorder="1" applyAlignment="1">
      <alignment horizontal="center" vertical="center"/>
    </xf>
    <xf numFmtId="16" fontId="12" fillId="0" borderId="11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2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2" fillId="0" borderId="1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18" fillId="0" borderId="0" xfId="53" applyFont="1" applyFill="1" applyAlignment="1">
      <alignment/>
      <protection/>
    </xf>
    <xf numFmtId="0" fontId="10" fillId="0" borderId="0" xfId="53" applyFont="1" applyAlignment="1">
      <alignment horizontal="left"/>
      <protection/>
    </xf>
    <xf numFmtId="0" fontId="10" fillId="0" borderId="0" xfId="53" applyFont="1">
      <alignment/>
      <protection/>
    </xf>
    <xf numFmtId="0" fontId="2" fillId="0" borderId="11" xfId="0" applyFont="1" applyFill="1" applyBorder="1" applyAlignment="1">
      <alignment/>
    </xf>
    <xf numFmtId="1" fontId="2" fillId="0" borderId="11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/>
    </xf>
    <xf numFmtId="14" fontId="2" fillId="0" borderId="11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10" fillId="0" borderId="0" xfId="53" applyFont="1" applyFill="1" applyAlignment="1">
      <alignment/>
      <protection/>
    </xf>
    <xf numFmtId="0" fontId="9" fillId="0" borderId="0" xfId="53" applyFont="1" applyFill="1" applyAlignment="1">
      <alignment/>
      <protection/>
    </xf>
    <xf numFmtId="2" fontId="3" fillId="0" borderId="11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49" fontId="16" fillId="0" borderId="11" xfId="0" applyNumberFormat="1" applyFont="1" applyFill="1" applyBorder="1" applyAlignment="1">
      <alignment horizontal="center"/>
    </xf>
    <xf numFmtId="173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left"/>
    </xf>
    <xf numFmtId="0" fontId="6" fillId="0" borderId="38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0" fillId="0" borderId="37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2" fontId="10" fillId="0" borderId="11" xfId="0" applyNumberFormat="1" applyFont="1" applyBorder="1" applyAlignment="1">
      <alignment horizontal="left" vertical="center"/>
    </xf>
    <xf numFmtId="0" fontId="12" fillId="0" borderId="15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30" xfId="0" applyFont="1" applyBorder="1" applyAlignment="1">
      <alignment horizontal="left"/>
    </xf>
    <xf numFmtId="2" fontId="14" fillId="0" borderId="11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2" fontId="10" fillId="0" borderId="11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5"/>
  <sheetViews>
    <sheetView zoomScalePageLayoutView="0" workbookViewId="0" topLeftCell="B1">
      <pane ySplit="13" topLeftCell="A14" activePane="bottomLeft" state="frozen"/>
      <selection pane="topLeft" activeCell="A1" sqref="A1"/>
      <selection pane="bottomLeft" activeCell="B1" sqref="B1:I16384"/>
    </sheetView>
  </sheetViews>
  <sheetFormatPr defaultColWidth="9.00390625" defaultRowHeight="12.75"/>
  <cols>
    <col min="1" max="1" width="11.25390625" style="4" customWidth="1"/>
    <col min="2" max="5" width="9.125" style="4" customWidth="1"/>
    <col min="6" max="6" width="8.125" style="4" customWidth="1"/>
    <col min="7" max="7" width="11.875" style="4" customWidth="1"/>
    <col min="8" max="8" width="14.375" style="4" customWidth="1"/>
    <col min="9" max="9" width="19.75390625" style="4" customWidth="1"/>
    <col min="10" max="16384" width="9.125" style="4" customWidth="1"/>
  </cols>
  <sheetData>
    <row r="1" spans="2:9" ht="15">
      <c r="B1" s="1"/>
      <c r="C1" s="1"/>
      <c r="D1" s="1"/>
      <c r="E1" s="1"/>
      <c r="F1" s="3"/>
      <c r="G1" s="3"/>
      <c r="H1" s="1" t="s">
        <v>5</v>
      </c>
      <c r="I1" s="1"/>
    </row>
    <row r="2" spans="2:9" ht="15">
      <c r="B2" s="1"/>
      <c r="C2" s="1"/>
      <c r="D2" s="1"/>
      <c r="E2" s="1"/>
      <c r="F2" s="3"/>
      <c r="G2" s="3"/>
      <c r="H2" s="14" t="s">
        <v>68</v>
      </c>
      <c r="I2" s="1"/>
    </row>
    <row r="3" spans="2:9" ht="15">
      <c r="B3" s="1"/>
      <c r="C3" s="1"/>
      <c r="D3" s="1"/>
      <c r="E3" s="1"/>
      <c r="F3" s="3"/>
      <c r="G3" s="3"/>
      <c r="H3" s="13" t="s">
        <v>69</v>
      </c>
      <c r="I3" s="1"/>
    </row>
    <row r="4" spans="2:9" ht="15">
      <c r="B4" s="1"/>
      <c r="C4" s="1"/>
      <c r="D4" s="1"/>
      <c r="E4" s="1"/>
      <c r="F4" s="1"/>
      <c r="G4" s="3"/>
      <c r="H4" s="17" t="s">
        <v>165</v>
      </c>
      <c r="I4" s="2"/>
    </row>
    <row r="5" spans="2:9" ht="15">
      <c r="B5" s="1"/>
      <c r="C5" s="1"/>
      <c r="D5" s="1"/>
      <c r="E5" s="1"/>
      <c r="F5" s="1"/>
      <c r="G5" s="3"/>
      <c r="H5" s="17"/>
      <c r="I5" s="2"/>
    </row>
    <row r="6" spans="2:9" ht="15">
      <c r="B6" s="144" t="s">
        <v>6</v>
      </c>
      <c r="C6" s="144"/>
      <c r="D6" s="144"/>
      <c r="E6" s="144"/>
      <c r="F6" s="144"/>
      <c r="G6" s="144"/>
      <c r="H6" s="144"/>
      <c r="I6" s="144"/>
    </row>
    <row r="7" spans="2:9" ht="15">
      <c r="B7" s="145" t="s">
        <v>7</v>
      </c>
      <c r="C7" s="145"/>
      <c r="D7" s="145"/>
      <c r="E7" s="145"/>
      <c r="F7" s="145"/>
      <c r="G7" s="145"/>
      <c r="H7" s="145"/>
      <c r="I7" s="145"/>
    </row>
    <row r="8" spans="2:9" ht="15">
      <c r="B8" s="145" t="s">
        <v>114</v>
      </c>
      <c r="C8" s="145"/>
      <c r="D8" s="145"/>
      <c r="E8" s="145"/>
      <c r="F8" s="145"/>
      <c r="G8" s="145"/>
      <c r="H8" s="145"/>
      <c r="I8" s="145"/>
    </row>
    <row r="9" spans="2:9" ht="15">
      <c r="B9" s="146" t="s">
        <v>115</v>
      </c>
      <c r="C9" s="146"/>
      <c r="D9" s="146"/>
      <c r="E9" s="146"/>
      <c r="F9" s="146"/>
      <c r="G9" s="146"/>
      <c r="H9" s="146"/>
      <c r="I9" s="146"/>
    </row>
    <row r="10" spans="2:9" ht="15.75" thickBot="1">
      <c r="B10" s="68"/>
      <c r="C10" s="68"/>
      <c r="D10" s="68"/>
      <c r="E10" s="68"/>
      <c r="F10" s="68"/>
      <c r="G10" s="68"/>
      <c r="H10" s="68"/>
      <c r="I10" s="68"/>
    </row>
    <row r="11" spans="2:9" ht="15" customHeight="1">
      <c r="B11" s="155" t="s">
        <v>8</v>
      </c>
      <c r="C11" s="158" t="s">
        <v>9</v>
      </c>
      <c r="D11" s="158"/>
      <c r="E11" s="158"/>
      <c r="F11" s="158"/>
      <c r="G11" s="141" t="s">
        <v>10</v>
      </c>
      <c r="H11" s="138" t="s">
        <v>11</v>
      </c>
      <c r="I11" s="162" t="s">
        <v>164</v>
      </c>
    </row>
    <row r="12" spans="2:9" ht="15" customHeight="1">
      <c r="B12" s="156"/>
      <c r="C12" s="159"/>
      <c r="D12" s="159"/>
      <c r="E12" s="159"/>
      <c r="F12" s="159"/>
      <c r="G12" s="142"/>
      <c r="H12" s="139"/>
      <c r="I12" s="163"/>
    </row>
    <row r="13" spans="2:9" ht="15.75" customHeight="1" thickBot="1">
      <c r="B13" s="157"/>
      <c r="C13" s="160"/>
      <c r="D13" s="160"/>
      <c r="E13" s="160"/>
      <c r="F13" s="160"/>
      <c r="G13" s="143"/>
      <c r="H13" s="140"/>
      <c r="I13" s="164"/>
    </row>
    <row r="14" spans="2:9" ht="15.75" thickBot="1">
      <c r="B14" s="147" t="s">
        <v>105</v>
      </c>
      <c r="C14" s="148"/>
      <c r="D14" s="148"/>
      <c r="E14" s="148"/>
      <c r="F14" s="148"/>
      <c r="G14" s="148"/>
      <c r="H14" s="148"/>
      <c r="I14" s="149"/>
    </row>
    <row r="15" spans="2:9" ht="15">
      <c r="B15" s="25" t="s">
        <v>27</v>
      </c>
      <c r="C15" s="161" t="s">
        <v>139</v>
      </c>
      <c r="D15" s="161"/>
      <c r="E15" s="161"/>
      <c r="F15" s="161"/>
      <c r="G15" s="24" t="s">
        <v>100</v>
      </c>
      <c r="H15" s="44" t="s">
        <v>103</v>
      </c>
      <c r="I15" s="52">
        <f>26000+5000</f>
        <v>31000</v>
      </c>
    </row>
    <row r="16" spans="2:9" ht="15">
      <c r="B16" s="26"/>
      <c r="C16" s="135" t="s">
        <v>139</v>
      </c>
      <c r="D16" s="135"/>
      <c r="E16" s="135"/>
      <c r="F16" s="135"/>
      <c r="G16" s="16" t="s">
        <v>14</v>
      </c>
      <c r="H16" s="23" t="s">
        <v>107</v>
      </c>
      <c r="I16" s="53">
        <v>46000</v>
      </c>
    </row>
    <row r="17" spans="2:9" ht="15">
      <c r="B17" s="26" t="s">
        <v>28</v>
      </c>
      <c r="C17" s="135" t="s">
        <v>51</v>
      </c>
      <c r="D17" s="135"/>
      <c r="E17" s="135"/>
      <c r="F17" s="135"/>
      <c r="G17" s="16" t="s">
        <v>108</v>
      </c>
      <c r="H17" s="23" t="s">
        <v>156</v>
      </c>
      <c r="I17" s="53">
        <v>14000</v>
      </c>
    </row>
    <row r="18" spans="2:9" ht="15">
      <c r="B18" s="26" t="s">
        <v>29</v>
      </c>
      <c r="C18" s="136" t="s">
        <v>45</v>
      </c>
      <c r="D18" s="136"/>
      <c r="E18" s="136"/>
      <c r="F18" s="136"/>
      <c r="G18" s="7" t="s">
        <v>100</v>
      </c>
      <c r="H18" s="22" t="s">
        <v>93</v>
      </c>
      <c r="I18" s="54">
        <f>20000+5000</f>
        <v>25000</v>
      </c>
    </row>
    <row r="19" spans="2:9" ht="15">
      <c r="B19" s="26"/>
      <c r="C19" s="136" t="s">
        <v>45</v>
      </c>
      <c r="D19" s="136"/>
      <c r="E19" s="136"/>
      <c r="F19" s="136"/>
      <c r="G19" s="7" t="s">
        <v>109</v>
      </c>
      <c r="H19" s="22" t="s">
        <v>103</v>
      </c>
      <c r="I19" s="54">
        <f>28000+5000</f>
        <v>33000</v>
      </c>
    </row>
    <row r="20" spans="2:9" ht="15">
      <c r="B20" s="26"/>
      <c r="C20" s="136" t="s">
        <v>45</v>
      </c>
      <c r="D20" s="136"/>
      <c r="E20" s="136"/>
      <c r="F20" s="136"/>
      <c r="G20" s="7" t="s">
        <v>1</v>
      </c>
      <c r="H20" s="22" t="s">
        <v>112</v>
      </c>
      <c r="I20" s="54">
        <f>30000+5000</f>
        <v>35000</v>
      </c>
    </row>
    <row r="21" spans="2:9" ht="15">
      <c r="B21" s="26" t="s">
        <v>30</v>
      </c>
      <c r="C21" s="135" t="s">
        <v>3</v>
      </c>
      <c r="D21" s="135"/>
      <c r="E21" s="135"/>
      <c r="F21" s="135"/>
      <c r="G21" s="16" t="s">
        <v>110</v>
      </c>
      <c r="H21" s="22" t="s">
        <v>103</v>
      </c>
      <c r="I21" s="53">
        <f>20000+5000</f>
        <v>25000</v>
      </c>
    </row>
    <row r="22" spans="2:9" ht="15">
      <c r="B22" s="45"/>
      <c r="C22" s="135" t="s">
        <v>3</v>
      </c>
      <c r="D22" s="135"/>
      <c r="E22" s="135"/>
      <c r="F22" s="135"/>
      <c r="G22" s="16" t="s">
        <v>1</v>
      </c>
      <c r="H22" s="22" t="s">
        <v>112</v>
      </c>
      <c r="I22" s="53">
        <f>26000+5000</f>
        <v>31000</v>
      </c>
    </row>
    <row r="23" spans="2:9" ht="15">
      <c r="B23" s="26" t="s">
        <v>43</v>
      </c>
      <c r="C23" s="135" t="s">
        <v>49</v>
      </c>
      <c r="D23" s="135"/>
      <c r="E23" s="135"/>
      <c r="F23" s="135"/>
      <c r="G23" s="16" t="s">
        <v>92</v>
      </c>
      <c r="H23" s="23" t="s">
        <v>111</v>
      </c>
      <c r="I23" s="53">
        <f>25000+5000</f>
        <v>30000</v>
      </c>
    </row>
    <row r="24" spans="2:9" ht="15">
      <c r="B24" s="27" t="s">
        <v>44</v>
      </c>
      <c r="C24" s="135" t="s">
        <v>128</v>
      </c>
      <c r="D24" s="135"/>
      <c r="E24" s="135"/>
      <c r="F24" s="135"/>
      <c r="G24" s="16" t="s">
        <v>15</v>
      </c>
      <c r="H24" s="23" t="s">
        <v>97</v>
      </c>
      <c r="I24" s="53">
        <f>25000+5000</f>
        <v>30000</v>
      </c>
    </row>
    <row r="25" spans="2:9" ht="15">
      <c r="B25" s="27" t="s">
        <v>46</v>
      </c>
      <c r="C25" s="136" t="s">
        <v>13</v>
      </c>
      <c r="D25" s="136"/>
      <c r="E25" s="136"/>
      <c r="F25" s="136"/>
      <c r="G25" s="7" t="s">
        <v>98</v>
      </c>
      <c r="H25" s="21" t="s">
        <v>78</v>
      </c>
      <c r="I25" s="54">
        <f>15000+5000</f>
        <v>20000</v>
      </c>
    </row>
    <row r="26" spans="2:9" ht="15">
      <c r="B26" s="45"/>
      <c r="C26" s="136" t="s">
        <v>13</v>
      </c>
      <c r="D26" s="136"/>
      <c r="E26" s="136"/>
      <c r="F26" s="136"/>
      <c r="G26" s="7" t="s">
        <v>2</v>
      </c>
      <c r="H26" s="21" t="s">
        <v>94</v>
      </c>
      <c r="I26" s="54">
        <f>25000+5000</f>
        <v>30000</v>
      </c>
    </row>
    <row r="27" spans="2:9" ht="15">
      <c r="B27" s="45"/>
      <c r="C27" s="136" t="s">
        <v>13</v>
      </c>
      <c r="D27" s="136"/>
      <c r="E27" s="136"/>
      <c r="F27" s="136"/>
      <c r="G27" s="7" t="s">
        <v>143</v>
      </c>
      <c r="H27" s="21" t="s">
        <v>112</v>
      </c>
      <c r="I27" s="54">
        <f>30000+5000</f>
        <v>35000</v>
      </c>
    </row>
    <row r="28" spans="2:9" ht="15">
      <c r="B28" s="27" t="s">
        <v>47</v>
      </c>
      <c r="C28" s="136" t="s">
        <v>26</v>
      </c>
      <c r="D28" s="136"/>
      <c r="E28" s="136"/>
      <c r="F28" s="136"/>
      <c r="G28" s="7" t="s">
        <v>92</v>
      </c>
      <c r="H28" s="22" t="s">
        <v>101</v>
      </c>
      <c r="I28" s="54">
        <f>26000+5000</f>
        <v>31000</v>
      </c>
    </row>
    <row r="29" spans="2:9" ht="15">
      <c r="B29" s="45"/>
      <c r="C29" s="136" t="s">
        <v>26</v>
      </c>
      <c r="D29" s="136"/>
      <c r="E29" s="136"/>
      <c r="F29" s="136"/>
      <c r="G29" s="7" t="s">
        <v>109</v>
      </c>
      <c r="H29" s="22" t="s">
        <v>93</v>
      </c>
      <c r="I29" s="54">
        <f>33000+5000</f>
        <v>38000</v>
      </c>
    </row>
    <row r="30" spans="2:9" ht="15">
      <c r="B30" s="27"/>
      <c r="C30" s="136" t="s">
        <v>26</v>
      </c>
      <c r="D30" s="136"/>
      <c r="E30" s="136"/>
      <c r="F30" s="136"/>
      <c r="G30" s="7" t="s">
        <v>14</v>
      </c>
      <c r="H30" s="22" t="s">
        <v>113</v>
      </c>
      <c r="I30" s="54">
        <f>41000+5000</f>
        <v>46000</v>
      </c>
    </row>
    <row r="31" spans="2:9" ht="15">
      <c r="B31" s="27" t="s">
        <v>48</v>
      </c>
      <c r="C31" s="136" t="s">
        <v>41</v>
      </c>
      <c r="D31" s="136"/>
      <c r="E31" s="136"/>
      <c r="F31" s="136"/>
      <c r="G31" s="7" t="s">
        <v>21</v>
      </c>
      <c r="H31" s="22" t="s">
        <v>102</v>
      </c>
      <c r="I31" s="54">
        <f>10000+5000</f>
        <v>15000</v>
      </c>
    </row>
    <row r="32" spans="2:9" ht="15">
      <c r="B32" s="27"/>
      <c r="C32" s="136" t="s">
        <v>41</v>
      </c>
      <c r="D32" s="136"/>
      <c r="E32" s="136"/>
      <c r="F32" s="136"/>
      <c r="G32" s="7" t="s">
        <v>19</v>
      </c>
      <c r="H32" s="22" t="s">
        <v>87</v>
      </c>
      <c r="I32" s="54">
        <f>15000+5000</f>
        <v>20000</v>
      </c>
    </row>
    <row r="33" spans="2:9" ht="15">
      <c r="B33" s="27"/>
      <c r="C33" s="136" t="s">
        <v>41</v>
      </c>
      <c r="D33" s="136"/>
      <c r="E33" s="136"/>
      <c r="F33" s="136"/>
      <c r="G33" s="7" t="s">
        <v>100</v>
      </c>
      <c r="H33" s="22" t="s">
        <v>94</v>
      </c>
      <c r="I33" s="54">
        <f>20000+5000</f>
        <v>25000</v>
      </c>
    </row>
    <row r="34" spans="2:9" ht="15">
      <c r="B34" s="45"/>
      <c r="C34" s="136" t="s">
        <v>41</v>
      </c>
      <c r="D34" s="136"/>
      <c r="E34" s="136"/>
      <c r="F34" s="136"/>
      <c r="G34" s="7" t="s">
        <v>109</v>
      </c>
      <c r="H34" s="22" t="s">
        <v>103</v>
      </c>
      <c r="I34" s="53">
        <f>25000+5000</f>
        <v>30000</v>
      </c>
    </row>
    <row r="35" spans="2:9" ht="15">
      <c r="B35" s="27" t="s">
        <v>50</v>
      </c>
      <c r="C35" s="136" t="s">
        <v>42</v>
      </c>
      <c r="D35" s="136"/>
      <c r="E35" s="136"/>
      <c r="F35" s="136"/>
      <c r="G35" s="7" t="s">
        <v>92</v>
      </c>
      <c r="H35" s="22" t="s">
        <v>103</v>
      </c>
      <c r="I35" s="54">
        <f>22000+5000</f>
        <v>27000</v>
      </c>
    </row>
    <row r="36" spans="2:9" ht="15">
      <c r="B36" s="106"/>
      <c r="C36" s="153" t="s">
        <v>42</v>
      </c>
      <c r="D36" s="153"/>
      <c r="E36" s="153"/>
      <c r="F36" s="153"/>
      <c r="G36" s="8" t="s">
        <v>1</v>
      </c>
      <c r="H36" s="105" t="s">
        <v>104</v>
      </c>
      <c r="I36" s="107">
        <f>31000+5000</f>
        <v>36000</v>
      </c>
    </row>
    <row r="37" spans="2:9" ht="15.75" thickBot="1">
      <c r="B37" s="83" t="s">
        <v>173</v>
      </c>
      <c r="C37" s="137" t="s">
        <v>174</v>
      </c>
      <c r="D37" s="137"/>
      <c r="E37" s="137"/>
      <c r="F37" s="137"/>
      <c r="G37" s="9" t="s">
        <v>175</v>
      </c>
      <c r="H37" s="20" t="s">
        <v>176</v>
      </c>
      <c r="I37" s="55">
        <v>25000</v>
      </c>
    </row>
    <row r="38" spans="2:9" ht="15.75" thickBot="1">
      <c r="B38" s="150" t="s">
        <v>106</v>
      </c>
      <c r="C38" s="151"/>
      <c r="D38" s="151"/>
      <c r="E38" s="151"/>
      <c r="F38" s="151"/>
      <c r="G38" s="151"/>
      <c r="H38" s="151"/>
      <c r="I38" s="152"/>
    </row>
    <row r="39" spans="2:9" s="12" customFormat="1" ht="15">
      <c r="B39" s="73" t="s">
        <v>31</v>
      </c>
      <c r="C39" s="154" t="s">
        <v>17</v>
      </c>
      <c r="D39" s="154"/>
      <c r="E39" s="154"/>
      <c r="F39" s="154"/>
      <c r="G39" s="79" t="s">
        <v>21</v>
      </c>
      <c r="H39" s="80" t="s">
        <v>138</v>
      </c>
      <c r="I39" s="81">
        <v>1200</v>
      </c>
    </row>
    <row r="40" spans="2:9" s="12" customFormat="1" ht="15">
      <c r="B40" s="27"/>
      <c r="C40" s="135" t="s">
        <v>17</v>
      </c>
      <c r="D40" s="135"/>
      <c r="E40" s="135"/>
      <c r="F40" s="135"/>
      <c r="G40" s="16" t="s">
        <v>21</v>
      </c>
      <c r="H40" s="23" t="s">
        <v>89</v>
      </c>
      <c r="I40" s="53">
        <v>5000</v>
      </c>
    </row>
    <row r="41" spans="2:9" s="12" customFormat="1" ht="15">
      <c r="B41" s="27"/>
      <c r="C41" s="135" t="s">
        <v>17</v>
      </c>
      <c r="D41" s="135"/>
      <c r="E41" s="135"/>
      <c r="F41" s="135"/>
      <c r="G41" s="16" t="s">
        <v>92</v>
      </c>
      <c r="H41" s="23" t="s">
        <v>91</v>
      </c>
      <c r="I41" s="53">
        <v>8000</v>
      </c>
    </row>
    <row r="42" spans="2:9" s="12" customFormat="1" ht="15">
      <c r="B42" s="27"/>
      <c r="C42" s="135" t="s">
        <v>17</v>
      </c>
      <c r="D42" s="135"/>
      <c r="E42" s="135"/>
      <c r="F42" s="135"/>
      <c r="G42" s="16" t="s">
        <v>109</v>
      </c>
      <c r="H42" s="23" t="s">
        <v>93</v>
      </c>
      <c r="I42" s="53">
        <v>10000</v>
      </c>
    </row>
    <row r="43" spans="2:9" s="12" customFormat="1" ht="15">
      <c r="B43" s="27"/>
      <c r="C43" s="135" t="s">
        <v>17</v>
      </c>
      <c r="D43" s="135"/>
      <c r="E43" s="135"/>
      <c r="F43" s="135"/>
      <c r="G43" s="16" t="s">
        <v>14</v>
      </c>
      <c r="H43" s="23" t="s">
        <v>94</v>
      </c>
      <c r="I43" s="53">
        <v>20000</v>
      </c>
    </row>
    <row r="44" spans="2:9" s="12" customFormat="1" ht="15">
      <c r="B44" s="27"/>
      <c r="C44" s="135" t="s">
        <v>17</v>
      </c>
      <c r="D44" s="135"/>
      <c r="E44" s="135"/>
      <c r="F44" s="135"/>
      <c r="G44" s="16" t="s">
        <v>14</v>
      </c>
      <c r="H44" s="23" t="s">
        <v>104</v>
      </c>
      <c r="I44" s="53">
        <v>25000</v>
      </c>
    </row>
    <row r="45" spans="2:9" s="12" customFormat="1" ht="15">
      <c r="B45" s="27" t="s">
        <v>32</v>
      </c>
      <c r="C45" s="135" t="s">
        <v>16</v>
      </c>
      <c r="D45" s="135"/>
      <c r="E45" s="135"/>
      <c r="F45" s="135"/>
      <c r="G45" s="16" t="s">
        <v>92</v>
      </c>
      <c r="H45" s="23" t="s">
        <v>116</v>
      </c>
      <c r="I45" s="53">
        <v>12000</v>
      </c>
    </row>
    <row r="46" spans="2:9" s="12" customFormat="1" ht="15">
      <c r="B46" s="27"/>
      <c r="C46" s="135" t="s">
        <v>16</v>
      </c>
      <c r="D46" s="135"/>
      <c r="E46" s="135"/>
      <c r="F46" s="135"/>
      <c r="G46" s="16" t="s">
        <v>15</v>
      </c>
      <c r="H46" s="23" t="s">
        <v>91</v>
      </c>
      <c r="I46" s="53">
        <v>12500</v>
      </c>
    </row>
    <row r="47" spans="2:9" s="12" customFormat="1" ht="15">
      <c r="B47" s="27"/>
      <c r="C47" s="135" t="s">
        <v>16</v>
      </c>
      <c r="D47" s="135"/>
      <c r="E47" s="135"/>
      <c r="F47" s="135"/>
      <c r="G47" s="16" t="s">
        <v>0</v>
      </c>
      <c r="H47" s="23" t="s">
        <v>93</v>
      </c>
      <c r="I47" s="53">
        <v>14000</v>
      </c>
    </row>
    <row r="48" spans="2:9" s="12" customFormat="1" ht="15">
      <c r="B48" s="82"/>
      <c r="C48" s="135" t="s">
        <v>16</v>
      </c>
      <c r="D48" s="135"/>
      <c r="E48" s="135"/>
      <c r="F48" s="135"/>
      <c r="G48" s="16" t="s">
        <v>1</v>
      </c>
      <c r="H48" s="23" t="s">
        <v>94</v>
      </c>
      <c r="I48" s="53">
        <v>17500</v>
      </c>
    </row>
    <row r="49" spans="2:9" s="12" customFormat="1" ht="15">
      <c r="B49" s="82"/>
      <c r="C49" s="135" t="s">
        <v>16</v>
      </c>
      <c r="D49" s="135"/>
      <c r="E49" s="135"/>
      <c r="F49" s="135"/>
      <c r="G49" s="16" t="s">
        <v>14</v>
      </c>
      <c r="H49" s="23" t="s">
        <v>95</v>
      </c>
      <c r="I49" s="53">
        <v>19000</v>
      </c>
    </row>
    <row r="50" spans="2:9" s="12" customFormat="1" ht="15.75" thickBot="1">
      <c r="B50" s="83" t="s">
        <v>33</v>
      </c>
      <c r="C50" s="165" t="s">
        <v>4</v>
      </c>
      <c r="D50" s="165"/>
      <c r="E50" s="165"/>
      <c r="F50" s="165"/>
      <c r="G50" s="84" t="s">
        <v>72</v>
      </c>
      <c r="H50" s="65" t="s">
        <v>87</v>
      </c>
      <c r="I50" s="55">
        <v>28000</v>
      </c>
    </row>
    <row r="51" spans="2:9" ht="13.5" thickBot="1">
      <c r="B51" s="5"/>
      <c r="C51" s="5"/>
      <c r="D51" s="5"/>
      <c r="E51" s="5"/>
      <c r="F51" s="5"/>
      <c r="G51" s="5"/>
      <c r="H51" s="5"/>
      <c r="I51" s="51"/>
    </row>
    <row r="52" spans="2:9" ht="12.75" customHeight="1">
      <c r="B52" s="155" t="s">
        <v>8</v>
      </c>
      <c r="C52" s="158" t="s">
        <v>9</v>
      </c>
      <c r="D52" s="158"/>
      <c r="E52" s="158"/>
      <c r="F52" s="158"/>
      <c r="G52" s="141" t="s">
        <v>10</v>
      </c>
      <c r="H52" s="138" t="s">
        <v>11</v>
      </c>
      <c r="I52" s="162" t="s">
        <v>12</v>
      </c>
    </row>
    <row r="53" spans="2:9" ht="12.75" customHeight="1">
      <c r="B53" s="156"/>
      <c r="C53" s="159"/>
      <c r="D53" s="159"/>
      <c r="E53" s="159"/>
      <c r="F53" s="159"/>
      <c r="G53" s="142"/>
      <c r="H53" s="139"/>
      <c r="I53" s="163"/>
    </row>
    <row r="54" spans="2:9" s="5" customFormat="1" ht="13.5" customHeight="1" thickBot="1">
      <c r="B54" s="157"/>
      <c r="C54" s="160"/>
      <c r="D54" s="160"/>
      <c r="E54" s="160"/>
      <c r="F54" s="160"/>
      <c r="G54" s="143"/>
      <c r="H54" s="140"/>
      <c r="I54" s="164"/>
    </row>
    <row r="55" spans="2:9" s="5" customFormat="1" ht="15.75" thickBot="1">
      <c r="B55" s="147" t="s">
        <v>117</v>
      </c>
      <c r="C55" s="148"/>
      <c r="D55" s="148"/>
      <c r="E55" s="148"/>
      <c r="F55" s="148"/>
      <c r="G55" s="148"/>
      <c r="H55" s="148"/>
      <c r="I55" s="149"/>
    </row>
    <row r="56" spans="2:9" ht="15.75" thickBot="1">
      <c r="B56" s="26" t="s">
        <v>34</v>
      </c>
      <c r="C56" s="136" t="s">
        <v>52</v>
      </c>
      <c r="D56" s="136"/>
      <c r="E56" s="136"/>
      <c r="F56" s="136"/>
      <c r="G56" s="7" t="s">
        <v>92</v>
      </c>
      <c r="H56" s="18" t="s">
        <v>99</v>
      </c>
      <c r="I56" s="54">
        <v>41000</v>
      </c>
    </row>
    <row r="57" spans="2:9" ht="15.75" thickBot="1">
      <c r="B57" s="147" t="s">
        <v>125</v>
      </c>
      <c r="C57" s="148"/>
      <c r="D57" s="148"/>
      <c r="E57" s="148"/>
      <c r="F57" s="148"/>
      <c r="G57" s="148"/>
      <c r="H57" s="148"/>
      <c r="I57" s="149"/>
    </row>
    <row r="58" spans="2:9" ht="15">
      <c r="B58" s="25" t="s">
        <v>35</v>
      </c>
      <c r="C58" s="166" t="s">
        <v>158</v>
      </c>
      <c r="D58" s="166"/>
      <c r="E58" s="166"/>
      <c r="F58" s="166"/>
      <c r="G58" s="10" t="s">
        <v>92</v>
      </c>
      <c r="H58" s="47" t="s">
        <v>121</v>
      </c>
      <c r="I58" s="56">
        <f>12000+5000</f>
        <v>17000</v>
      </c>
    </row>
    <row r="59" spans="2:9" ht="15">
      <c r="B59" s="87" t="s">
        <v>36</v>
      </c>
      <c r="C59" s="167" t="s">
        <v>66</v>
      </c>
      <c r="D59" s="167"/>
      <c r="E59" s="167"/>
      <c r="F59" s="167"/>
      <c r="G59" s="88" t="s">
        <v>96</v>
      </c>
      <c r="H59" s="89" t="s">
        <v>101</v>
      </c>
      <c r="I59" s="90">
        <f>15000+5000</f>
        <v>20000</v>
      </c>
    </row>
    <row r="60" spans="2:9" ht="15">
      <c r="B60" s="26" t="s">
        <v>55</v>
      </c>
      <c r="C60" s="136" t="s">
        <v>61</v>
      </c>
      <c r="D60" s="136"/>
      <c r="E60" s="136"/>
      <c r="F60" s="136"/>
      <c r="G60" s="7" t="s">
        <v>96</v>
      </c>
      <c r="H60" s="18" t="s">
        <v>87</v>
      </c>
      <c r="I60" s="93">
        <v>23000</v>
      </c>
    </row>
    <row r="61" spans="2:9" ht="15">
      <c r="B61" s="94"/>
      <c r="C61" s="136" t="s">
        <v>61</v>
      </c>
      <c r="D61" s="136"/>
      <c r="E61" s="136"/>
      <c r="F61" s="136"/>
      <c r="G61" s="7" t="s">
        <v>100</v>
      </c>
      <c r="H61" s="18" t="s">
        <v>97</v>
      </c>
      <c r="I61" s="93">
        <v>26000</v>
      </c>
    </row>
    <row r="62" spans="2:9" ht="15">
      <c r="B62" s="26" t="s">
        <v>57</v>
      </c>
      <c r="C62" s="136" t="s">
        <v>56</v>
      </c>
      <c r="D62" s="136"/>
      <c r="E62" s="136"/>
      <c r="F62" s="136"/>
      <c r="G62" s="7" t="s">
        <v>96</v>
      </c>
      <c r="H62" s="18" t="s">
        <v>87</v>
      </c>
      <c r="I62" s="54">
        <v>21000</v>
      </c>
    </row>
    <row r="63" spans="2:9" ht="15">
      <c r="B63" s="94"/>
      <c r="C63" s="136" t="s">
        <v>56</v>
      </c>
      <c r="D63" s="136"/>
      <c r="E63" s="136"/>
      <c r="F63" s="136"/>
      <c r="G63" s="7" t="s">
        <v>100</v>
      </c>
      <c r="H63" s="18" t="s">
        <v>97</v>
      </c>
      <c r="I63" s="54">
        <v>22500</v>
      </c>
    </row>
    <row r="64" spans="2:9" ht="15">
      <c r="B64" s="26" t="s">
        <v>58</v>
      </c>
      <c r="C64" s="136" t="s">
        <v>129</v>
      </c>
      <c r="D64" s="136"/>
      <c r="E64" s="136"/>
      <c r="F64" s="136"/>
      <c r="G64" s="7" t="s">
        <v>22</v>
      </c>
      <c r="H64" s="18" t="s">
        <v>97</v>
      </c>
      <c r="I64" s="54">
        <f>20000+5000</f>
        <v>25000</v>
      </c>
    </row>
    <row r="65" spans="2:9" ht="15">
      <c r="B65" s="26" t="s">
        <v>60</v>
      </c>
      <c r="C65" s="136" t="s">
        <v>159</v>
      </c>
      <c r="D65" s="136"/>
      <c r="E65" s="136"/>
      <c r="F65" s="136"/>
      <c r="G65" s="7" t="s">
        <v>15</v>
      </c>
      <c r="H65" s="18" t="s">
        <v>119</v>
      </c>
      <c r="I65" s="54">
        <v>25000</v>
      </c>
    </row>
    <row r="66" spans="2:9" ht="15">
      <c r="B66" s="26"/>
      <c r="C66" s="136" t="s">
        <v>159</v>
      </c>
      <c r="D66" s="136"/>
      <c r="E66" s="136"/>
      <c r="F66" s="136"/>
      <c r="G66" s="7" t="s">
        <v>0</v>
      </c>
      <c r="H66" s="18" t="s">
        <v>120</v>
      </c>
      <c r="I66" s="54">
        <v>26000</v>
      </c>
    </row>
    <row r="67" spans="2:9" ht="15">
      <c r="B67" s="26" t="s">
        <v>62</v>
      </c>
      <c r="C67" s="136" t="s">
        <v>160</v>
      </c>
      <c r="D67" s="136"/>
      <c r="E67" s="136"/>
      <c r="F67" s="136"/>
      <c r="G67" s="7" t="s">
        <v>37</v>
      </c>
      <c r="H67" s="18" t="s">
        <v>87</v>
      </c>
      <c r="I67" s="93">
        <v>21000</v>
      </c>
    </row>
    <row r="68" spans="2:9" ht="15">
      <c r="B68" s="26" t="s">
        <v>63</v>
      </c>
      <c r="C68" s="136" t="s">
        <v>59</v>
      </c>
      <c r="D68" s="136"/>
      <c r="E68" s="136"/>
      <c r="F68" s="136"/>
      <c r="G68" s="7" t="s">
        <v>96</v>
      </c>
      <c r="H68" s="18" t="s">
        <v>119</v>
      </c>
      <c r="I68" s="54">
        <v>23000</v>
      </c>
    </row>
    <row r="69" spans="2:9" ht="15">
      <c r="B69" s="26"/>
      <c r="C69" s="136" t="s">
        <v>59</v>
      </c>
      <c r="D69" s="136"/>
      <c r="E69" s="136"/>
      <c r="F69" s="136"/>
      <c r="G69" s="7" t="s">
        <v>100</v>
      </c>
      <c r="H69" s="18" t="s">
        <v>120</v>
      </c>
      <c r="I69" s="54">
        <v>25000</v>
      </c>
    </row>
    <row r="70" spans="2:9" ht="15">
      <c r="B70" s="27" t="s">
        <v>65</v>
      </c>
      <c r="C70" s="136" t="s">
        <v>134</v>
      </c>
      <c r="D70" s="136"/>
      <c r="E70" s="136"/>
      <c r="F70" s="136"/>
      <c r="G70" s="7" t="s">
        <v>21</v>
      </c>
      <c r="H70" s="18" t="s">
        <v>94</v>
      </c>
      <c r="I70" s="54">
        <f>15000+5000</f>
        <v>20000</v>
      </c>
    </row>
    <row r="71" spans="2:9" ht="15">
      <c r="B71" s="27" t="s">
        <v>70</v>
      </c>
      <c r="C71" s="136" t="s">
        <v>54</v>
      </c>
      <c r="D71" s="136"/>
      <c r="E71" s="136"/>
      <c r="F71" s="136"/>
      <c r="G71" s="7" t="s">
        <v>96</v>
      </c>
      <c r="H71" s="18" t="s">
        <v>99</v>
      </c>
      <c r="I71" s="54">
        <v>15000</v>
      </c>
    </row>
    <row r="72" spans="2:9" ht="15">
      <c r="B72" s="94"/>
      <c r="C72" s="136" t="s">
        <v>54</v>
      </c>
      <c r="D72" s="136"/>
      <c r="E72" s="136"/>
      <c r="F72" s="136"/>
      <c r="G72" s="7" t="s">
        <v>100</v>
      </c>
      <c r="H72" s="18" t="s">
        <v>87</v>
      </c>
      <c r="I72" s="93">
        <v>17500</v>
      </c>
    </row>
    <row r="73" spans="2:9" ht="15">
      <c r="B73" s="94"/>
      <c r="C73" s="136" t="s">
        <v>54</v>
      </c>
      <c r="D73" s="136"/>
      <c r="E73" s="136"/>
      <c r="F73" s="136"/>
      <c r="G73" s="7" t="s">
        <v>15</v>
      </c>
      <c r="H73" s="18" t="s">
        <v>97</v>
      </c>
      <c r="I73" s="93">
        <v>19000</v>
      </c>
    </row>
    <row r="74" spans="2:9" ht="15">
      <c r="B74" s="26" t="s">
        <v>130</v>
      </c>
      <c r="C74" s="135" t="s">
        <v>135</v>
      </c>
      <c r="D74" s="135"/>
      <c r="E74" s="135"/>
      <c r="F74" s="135"/>
      <c r="G74" s="16" t="s">
        <v>19</v>
      </c>
      <c r="H74" s="49" t="s">
        <v>89</v>
      </c>
      <c r="I74" s="53">
        <f>10000+5000</f>
        <v>15000</v>
      </c>
    </row>
    <row r="75" spans="2:9" ht="15">
      <c r="B75" s="94"/>
      <c r="C75" s="135" t="s">
        <v>135</v>
      </c>
      <c r="D75" s="135"/>
      <c r="E75" s="135"/>
      <c r="F75" s="135"/>
      <c r="G75" s="16" t="s">
        <v>22</v>
      </c>
      <c r="H75" s="49" t="s">
        <v>121</v>
      </c>
      <c r="I75" s="53">
        <f>12000+5000</f>
        <v>17000</v>
      </c>
    </row>
    <row r="76" spans="2:9" ht="15">
      <c r="B76" s="26" t="s">
        <v>132</v>
      </c>
      <c r="C76" s="136" t="s">
        <v>64</v>
      </c>
      <c r="D76" s="136"/>
      <c r="E76" s="136"/>
      <c r="F76" s="136"/>
      <c r="G76" s="7" t="s">
        <v>96</v>
      </c>
      <c r="H76" s="18" t="s">
        <v>87</v>
      </c>
      <c r="I76" s="54">
        <f>9000+5000</f>
        <v>14000</v>
      </c>
    </row>
    <row r="77" spans="2:9" ht="15">
      <c r="B77" s="48"/>
      <c r="C77" s="153" t="s">
        <v>64</v>
      </c>
      <c r="D77" s="153"/>
      <c r="E77" s="153"/>
      <c r="F77" s="153"/>
      <c r="G77" s="8" t="s">
        <v>100</v>
      </c>
      <c r="H77" s="29" t="s">
        <v>97</v>
      </c>
      <c r="I77" s="58">
        <f>13000+5000</f>
        <v>18000</v>
      </c>
    </row>
    <row r="78" spans="2:9" ht="15">
      <c r="B78" s="48" t="s">
        <v>133</v>
      </c>
      <c r="C78" s="153" t="s">
        <v>131</v>
      </c>
      <c r="D78" s="153"/>
      <c r="E78" s="153"/>
      <c r="F78" s="153"/>
      <c r="G78" s="8" t="s">
        <v>19</v>
      </c>
      <c r="H78" s="103" t="s">
        <v>87</v>
      </c>
      <c r="I78" s="58">
        <f>12000+5000</f>
        <v>17000</v>
      </c>
    </row>
    <row r="79" spans="2:9" ht="15">
      <c r="B79" s="75" t="s">
        <v>169</v>
      </c>
      <c r="C79" s="153" t="s">
        <v>174</v>
      </c>
      <c r="D79" s="153"/>
      <c r="E79" s="153"/>
      <c r="F79" s="153"/>
      <c r="G79" s="8" t="s">
        <v>175</v>
      </c>
      <c r="H79" s="105" t="s">
        <v>176</v>
      </c>
      <c r="I79" s="107">
        <v>25000</v>
      </c>
    </row>
    <row r="80" spans="2:9" ht="15.75" thickBot="1">
      <c r="B80" s="104" t="s">
        <v>177</v>
      </c>
      <c r="C80" s="137" t="s">
        <v>170</v>
      </c>
      <c r="D80" s="137"/>
      <c r="E80" s="137"/>
      <c r="F80" s="137"/>
      <c r="G80" s="9" t="s">
        <v>171</v>
      </c>
      <c r="H80" s="28" t="s">
        <v>172</v>
      </c>
      <c r="I80" s="57">
        <v>36000</v>
      </c>
    </row>
    <row r="81" spans="2:9" ht="15.75" thickBot="1">
      <c r="B81" s="147" t="s">
        <v>126</v>
      </c>
      <c r="C81" s="148"/>
      <c r="D81" s="148"/>
      <c r="E81" s="148"/>
      <c r="F81" s="148"/>
      <c r="G81" s="148"/>
      <c r="H81" s="148"/>
      <c r="I81" s="149"/>
    </row>
    <row r="82" spans="2:9" ht="15">
      <c r="B82" s="46" t="s">
        <v>20</v>
      </c>
      <c r="C82" s="168" t="s">
        <v>17</v>
      </c>
      <c r="D82" s="168"/>
      <c r="E82" s="168"/>
      <c r="F82" s="168"/>
      <c r="G82" s="60">
        <v>2</v>
      </c>
      <c r="H82" s="44" t="s">
        <v>122</v>
      </c>
      <c r="I82" s="61">
        <v>350</v>
      </c>
    </row>
    <row r="83" spans="2:9" ht="15">
      <c r="B83" s="27"/>
      <c r="C83" s="135" t="s">
        <v>17</v>
      </c>
      <c r="D83" s="135"/>
      <c r="E83" s="135"/>
      <c r="F83" s="135"/>
      <c r="G83" s="62">
        <v>3</v>
      </c>
      <c r="H83" s="23" t="s">
        <v>123</v>
      </c>
      <c r="I83" s="63">
        <v>450</v>
      </c>
    </row>
    <row r="84" spans="2:9" ht="15">
      <c r="B84" s="27" t="s">
        <v>67</v>
      </c>
      <c r="C84" s="135" t="s">
        <v>16</v>
      </c>
      <c r="D84" s="135"/>
      <c r="E84" s="135"/>
      <c r="F84" s="135"/>
      <c r="G84" s="62">
        <v>1</v>
      </c>
      <c r="H84" s="23" t="s">
        <v>122</v>
      </c>
      <c r="I84" s="63">
        <v>300</v>
      </c>
    </row>
    <row r="85" spans="2:9" ht="15.75" thickBot="1">
      <c r="B85" s="95"/>
      <c r="C85" s="165" t="s">
        <v>16</v>
      </c>
      <c r="D85" s="165"/>
      <c r="E85" s="165"/>
      <c r="F85" s="165"/>
      <c r="G85" s="64">
        <v>2</v>
      </c>
      <c r="H85" s="65" t="s">
        <v>124</v>
      </c>
      <c r="I85" s="66">
        <v>350</v>
      </c>
    </row>
    <row r="86" spans="2:9" ht="15.75" thickBot="1">
      <c r="B86" s="150" t="s">
        <v>127</v>
      </c>
      <c r="C86" s="151"/>
      <c r="D86" s="151"/>
      <c r="E86" s="151"/>
      <c r="F86" s="151"/>
      <c r="G86" s="151"/>
      <c r="H86" s="151"/>
      <c r="I86" s="152"/>
    </row>
    <row r="87" spans="2:9" ht="15.75">
      <c r="B87" s="46" t="s">
        <v>38</v>
      </c>
      <c r="C87" s="170" t="s">
        <v>73</v>
      </c>
      <c r="D87" s="170"/>
      <c r="E87" s="170"/>
      <c r="F87" s="170"/>
      <c r="G87" s="96">
        <v>2</v>
      </c>
      <c r="H87" s="74">
        <v>0.2</v>
      </c>
      <c r="I87" s="97">
        <v>350</v>
      </c>
    </row>
    <row r="88" spans="2:9" ht="15.75">
      <c r="B88" s="73"/>
      <c r="C88" s="171" t="s">
        <v>73</v>
      </c>
      <c r="D88" s="171"/>
      <c r="E88" s="171"/>
      <c r="F88" s="171"/>
      <c r="G88" s="98">
        <v>2</v>
      </c>
      <c r="H88" s="72" t="s">
        <v>140</v>
      </c>
      <c r="I88" s="63">
        <v>350</v>
      </c>
    </row>
    <row r="89" spans="2:9" ht="15">
      <c r="B89" s="27" t="s">
        <v>39</v>
      </c>
      <c r="C89" s="135" t="s">
        <v>24</v>
      </c>
      <c r="D89" s="135"/>
      <c r="E89" s="135"/>
      <c r="F89" s="135"/>
      <c r="G89" s="67" t="s">
        <v>155</v>
      </c>
      <c r="H89" s="49" t="s">
        <v>116</v>
      </c>
      <c r="I89" s="63">
        <v>550</v>
      </c>
    </row>
    <row r="90" spans="2:9" ht="15">
      <c r="B90" s="27" t="s">
        <v>40</v>
      </c>
      <c r="C90" s="135" t="s">
        <v>3</v>
      </c>
      <c r="D90" s="135"/>
      <c r="E90" s="135"/>
      <c r="F90" s="135"/>
      <c r="G90" s="62">
        <v>1</v>
      </c>
      <c r="H90" s="49">
        <v>0.12</v>
      </c>
      <c r="I90" s="63">
        <v>250</v>
      </c>
    </row>
    <row r="91" spans="2:9" ht="15">
      <c r="B91" s="75"/>
      <c r="C91" s="135" t="s">
        <v>3</v>
      </c>
      <c r="D91" s="135"/>
      <c r="E91" s="135"/>
      <c r="F91" s="135"/>
      <c r="G91" s="62">
        <v>2</v>
      </c>
      <c r="H91" s="49" t="s">
        <v>141</v>
      </c>
      <c r="I91" s="63">
        <v>350</v>
      </c>
    </row>
    <row r="92" spans="2:9" ht="15">
      <c r="B92" s="99">
        <v>6.4</v>
      </c>
      <c r="C92" s="135" t="s">
        <v>26</v>
      </c>
      <c r="D92" s="135"/>
      <c r="E92" s="135"/>
      <c r="F92" s="135"/>
      <c r="G92" s="62">
        <v>1</v>
      </c>
      <c r="H92" s="49">
        <v>0.12</v>
      </c>
      <c r="I92" s="63">
        <v>250</v>
      </c>
    </row>
    <row r="93" spans="2:9" ht="15">
      <c r="B93" s="99"/>
      <c r="C93" s="135" t="s">
        <v>26</v>
      </c>
      <c r="D93" s="135"/>
      <c r="E93" s="135"/>
      <c r="F93" s="135"/>
      <c r="G93" s="62">
        <v>2</v>
      </c>
      <c r="H93" s="49" t="s">
        <v>141</v>
      </c>
      <c r="I93" s="63">
        <v>350</v>
      </c>
    </row>
    <row r="94" spans="2:9" ht="15">
      <c r="B94" s="100">
        <v>6.5</v>
      </c>
      <c r="C94" s="153" t="s">
        <v>41</v>
      </c>
      <c r="D94" s="153"/>
      <c r="E94" s="153"/>
      <c r="F94" s="153"/>
      <c r="G94" s="62">
        <v>1</v>
      </c>
      <c r="H94" s="29">
        <v>0.12</v>
      </c>
      <c r="I94" s="76">
        <v>450</v>
      </c>
    </row>
    <row r="95" spans="2:9" ht="15">
      <c r="B95" s="94">
        <v>6.6</v>
      </c>
      <c r="C95" s="136" t="s">
        <v>153</v>
      </c>
      <c r="D95" s="136"/>
      <c r="E95" s="136"/>
      <c r="F95" s="136"/>
      <c r="G95" s="77">
        <v>2</v>
      </c>
      <c r="H95" s="18" t="s">
        <v>154</v>
      </c>
      <c r="I95" s="78">
        <v>300</v>
      </c>
    </row>
    <row r="96" spans="2:9" ht="15.75" thickBot="1">
      <c r="B96" s="50"/>
      <c r="C96" s="137" t="s">
        <v>153</v>
      </c>
      <c r="D96" s="137"/>
      <c r="E96" s="137"/>
      <c r="F96" s="137"/>
      <c r="G96" s="11">
        <v>2</v>
      </c>
      <c r="H96" s="19" t="s">
        <v>99</v>
      </c>
      <c r="I96" s="6">
        <v>300</v>
      </c>
    </row>
    <row r="99" ht="15.75">
      <c r="B99" s="42" t="s">
        <v>166</v>
      </c>
    </row>
    <row r="104" ht="12.75">
      <c r="B104" s="3" t="s">
        <v>161</v>
      </c>
    </row>
    <row r="105" spans="3:9" ht="12.75" customHeight="1">
      <c r="C105" s="169" t="s">
        <v>162</v>
      </c>
      <c r="D105" s="169"/>
      <c r="E105" s="169" t="s">
        <v>136</v>
      </c>
      <c r="F105" s="169"/>
      <c r="G105" s="169"/>
      <c r="H105" s="169"/>
      <c r="I105" s="30" t="s">
        <v>163</v>
      </c>
    </row>
  </sheetData>
  <sheetProtection/>
  <mergeCells count="95">
    <mergeCell ref="C105:D105"/>
    <mergeCell ref="E105:H105"/>
    <mergeCell ref="C87:F87"/>
    <mergeCell ref="C96:F96"/>
    <mergeCell ref="C92:F92"/>
    <mergeCell ref="C89:F89"/>
    <mergeCell ref="C94:F94"/>
    <mergeCell ref="C88:F88"/>
    <mergeCell ref="C93:F93"/>
    <mergeCell ref="C95:F95"/>
    <mergeCell ref="C75:F75"/>
    <mergeCell ref="C76:F76"/>
    <mergeCell ref="C80:F80"/>
    <mergeCell ref="C62:F62"/>
    <mergeCell ref="C64:F64"/>
    <mergeCell ref="C68:F68"/>
    <mergeCell ref="C70:F70"/>
    <mergeCell ref="C91:F91"/>
    <mergeCell ref="C74:F74"/>
    <mergeCell ref="C71:F71"/>
    <mergeCell ref="C72:F72"/>
    <mergeCell ref="C85:F85"/>
    <mergeCell ref="B86:I86"/>
    <mergeCell ref="C83:F83"/>
    <mergeCell ref="C73:F73"/>
    <mergeCell ref="C78:F78"/>
    <mergeCell ref="C90:F90"/>
    <mergeCell ref="C84:F84"/>
    <mergeCell ref="C65:F65"/>
    <mergeCell ref="C66:F66"/>
    <mergeCell ref="C67:F67"/>
    <mergeCell ref="C63:F63"/>
    <mergeCell ref="C79:F79"/>
    <mergeCell ref="C77:F77"/>
    <mergeCell ref="C69:F69"/>
    <mergeCell ref="C82:F82"/>
    <mergeCell ref="B81:I81"/>
    <mergeCell ref="B57:I57"/>
    <mergeCell ref="B55:I55"/>
    <mergeCell ref="C60:F60"/>
    <mergeCell ref="C61:F61"/>
    <mergeCell ref="B52:B54"/>
    <mergeCell ref="C52:F54"/>
    <mergeCell ref="C56:F56"/>
    <mergeCell ref="C58:F58"/>
    <mergeCell ref="C59:F59"/>
    <mergeCell ref="I52:I54"/>
    <mergeCell ref="I11:I13"/>
    <mergeCell ref="H52:H54"/>
    <mergeCell ref="C50:F50"/>
    <mergeCell ref="C30:F30"/>
    <mergeCell ref="C32:F32"/>
    <mergeCell ref="C27:F27"/>
    <mergeCell ref="G52:G54"/>
    <mergeCell ref="C41:F41"/>
    <mergeCell ref="C42:F42"/>
    <mergeCell ref="C45:F45"/>
    <mergeCell ref="B11:B13"/>
    <mergeCell ref="C11:F13"/>
    <mergeCell ref="C20:F20"/>
    <mergeCell ref="C18:F18"/>
    <mergeCell ref="C15:F15"/>
    <mergeCell ref="C16:F16"/>
    <mergeCell ref="C19:F19"/>
    <mergeCell ref="C17:F17"/>
    <mergeCell ref="C44:F44"/>
    <mergeCell ref="C28:F28"/>
    <mergeCell ref="C25:F25"/>
    <mergeCell ref="C21:F21"/>
    <mergeCell ref="C23:F23"/>
    <mergeCell ref="C22:F22"/>
    <mergeCell ref="C26:F26"/>
    <mergeCell ref="B38:I38"/>
    <mergeCell ref="C36:F36"/>
    <mergeCell ref="C39:F39"/>
    <mergeCell ref="H11:H13"/>
    <mergeCell ref="G11:G13"/>
    <mergeCell ref="C40:F40"/>
    <mergeCell ref="B6:I6"/>
    <mergeCell ref="B7:I7"/>
    <mergeCell ref="B8:I8"/>
    <mergeCell ref="B9:I9"/>
    <mergeCell ref="C24:F24"/>
    <mergeCell ref="C31:F31"/>
    <mergeCell ref="B14:I14"/>
    <mergeCell ref="C49:F49"/>
    <mergeCell ref="C43:F43"/>
    <mergeCell ref="C33:F33"/>
    <mergeCell ref="C34:F34"/>
    <mergeCell ref="C29:F29"/>
    <mergeCell ref="C35:F35"/>
    <mergeCell ref="C48:F48"/>
    <mergeCell ref="C37:F37"/>
    <mergeCell ref="C46:F46"/>
    <mergeCell ref="C47:F47"/>
  </mergeCells>
  <printOptions/>
  <pageMargins left="0.31496062992125984" right="0" top="0.5905511811023623" bottom="0" header="0.5118110236220472" footer="0.5118110236220472"/>
  <pageSetup horizontalDpi="600" verticalDpi="600" orientation="portrait" paperSize="9" scale="95" r:id="rId1"/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I45"/>
  <sheetViews>
    <sheetView zoomScalePageLayoutView="0" workbookViewId="0" topLeftCell="A1">
      <selection activeCell="G22" sqref="G22"/>
    </sheetView>
  </sheetViews>
  <sheetFormatPr defaultColWidth="9.00390625" defaultRowHeight="12.75"/>
  <cols>
    <col min="2" max="2" width="6.125" style="0" customWidth="1"/>
    <col min="6" max="6" width="5.625" style="0" customWidth="1"/>
    <col min="7" max="7" width="10.125" style="0" customWidth="1"/>
    <col min="8" max="8" width="12.25390625" style="0" customWidth="1"/>
    <col min="9" max="9" width="16.00390625" style="0" customWidth="1"/>
    <col min="10" max="12" width="9.125" style="85" customWidth="1"/>
    <col min="13" max="13" width="9.125" style="59" customWidth="1"/>
  </cols>
  <sheetData>
    <row r="1" spans="2:9" ht="15.75">
      <c r="B1" s="31"/>
      <c r="C1" s="31"/>
      <c r="D1" s="31"/>
      <c r="E1" s="31"/>
      <c r="F1" s="1" t="s">
        <v>5</v>
      </c>
      <c r="G1" s="1"/>
      <c r="H1" s="1"/>
      <c r="I1" s="4"/>
    </row>
    <row r="2" spans="2:9" ht="15.75">
      <c r="B2" s="31"/>
      <c r="C2" s="31"/>
      <c r="D2" s="31"/>
      <c r="E2" s="31"/>
      <c r="F2" s="14" t="s">
        <v>68</v>
      </c>
      <c r="G2" s="14"/>
      <c r="H2" s="1"/>
      <c r="I2" s="4"/>
    </row>
    <row r="3" spans="2:9" ht="15.75">
      <c r="B3" s="32"/>
      <c r="C3" s="32"/>
      <c r="D3" s="32"/>
      <c r="E3" s="32"/>
      <c r="F3" s="13" t="s">
        <v>69</v>
      </c>
      <c r="G3" s="13"/>
      <c r="H3" s="1"/>
      <c r="I3" s="4"/>
    </row>
    <row r="4" spans="2:9" ht="15.75">
      <c r="B4" s="32"/>
      <c r="C4" s="32"/>
      <c r="D4" s="32"/>
      <c r="E4" s="32"/>
      <c r="F4" s="17" t="s">
        <v>165</v>
      </c>
      <c r="G4" s="17"/>
      <c r="H4" s="2"/>
      <c r="I4" s="4"/>
    </row>
    <row r="5" spans="2:9" ht="15.75">
      <c r="B5" s="32"/>
      <c r="C5" s="32"/>
      <c r="D5" s="32"/>
      <c r="E5" s="32"/>
      <c r="F5" s="32"/>
      <c r="G5" s="32"/>
      <c r="H5" s="15"/>
      <c r="I5" s="32"/>
    </row>
    <row r="6" spans="2:9" ht="15.75">
      <c r="B6" s="32"/>
      <c r="C6" s="32"/>
      <c r="D6" s="32"/>
      <c r="E6" s="32"/>
      <c r="F6" s="32"/>
      <c r="G6" s="32"/>
      <c r="H6" s="33"/>
      <c r="I6" s="34"/>
    </row>
    <row r="7" spans="2:9" ht="15.75">
      <c r="B7" s="32"/>
      <c r="C7" s="32"/>
      <c r="D7" s="32"/>
      <c r="E7" s="32"/>
      <c r="F7" s="32"/>
      <c r="G7" s="32"/>
      <c r="H7" s="33"/>
      <c r="I7" s="34"/>
    </row>
    <row r="8" spans="2:9" ht="15.75">
      <c r="B8" s="179" t="s">
        <v>6</v>
      </c>
      <c r="C8" s="179"/>
      <c r="D8" s="179"/>
      <c r="E8" s="179"/>
      <c r="F8" s="179"/>
      <c r="G8" s="179"/>
      <c r="H8" s="179"/>
      <c r="I8" s="179"/>
    </row>
    <row r="9" spans="2:9" ht="15.75">
      <c r="B9" s="180" t="s">
        <v>86</v>
      </c>
      <c r="C9" s="180"/>
      <c r="D9" s="180"/>
      <c r="E9" s="180"/>
      <c r="F9" s="180"/>
      <c r="G9" s="180"/>
      <c r="H9" s="180"/>
      <c r="I9" s="180"/>
    </row>
    <row r="10" spans="2:9" ht="15.75">
      <c r="B10" s="180" t="s">
        <v>80</v>
      </c>
      <c r="C10" s="180"/>
      <c r="D10" s="180"/>
      <c r="E10" s="180"/>
      <c r="F10" s="180"/>
      <c r="G10" s="180"/>
      <c r="H10" s="180"/>
      <c r="I10" s="180"/>
    </row>
    <row r="11" spans="2:9" ht="15.75">
      <c r="B11" s="181" t="s">
        <v>81</v>
      </c>
      <c r="C11" s="181"/>
      <c r="D11" s="181"/>
      <c r="E11" s="181"/>
      <c r="F11" s="181"/>
      <c r="G11" s="181"/>
      <c r="H11" s="181"/>
      <c r="I11" s="181"/>
    </row>
    <row r="12" spans="3:9" ht="15.75">
      <c r="C12" s="35"/>
      <c r="D12" s="35"/>
      <c r="E12" s="35"/>
      <c r="F12" s="35"/>
      <c r="G12" s="35"/>
      <c r="H12" s="177" t="s">
        <v>85</v>
      </c>
      <c r="I12" s="177"/>
    </row>
    <row r="13" spans="2:9" ht="15.75">
      <c r="B13" s="35"/>
      <c r="C13" s="35"/>
      <c r="D13" s="35"/>
      <c r="E13" s="35"/>
      <c r="F13" s="35"/>
      <c r="G13" s="35"/>
      <c r="H13" s="35"/>
      <c r="I13" s="35"/>
    </row>
    <row r="14" spans="2:9" ht="15.75">
      <c r="B14" s="36"/>
      <c r="C14" s="36"/>
      <c r="D14" s="36"/>
      <c r="E14" s="36"/>
      <c r="F14" s="36"/>
      <c r="G14" s="36"/>
      <c r="H14" s="36"/>
      <c r="I14" s="36"/>
    </row>
    <row r="15" spans="2:9" ht="12.75" customHeight="1">
      <c r="B15" s="182" t="s">
        <v>8</v>
      </c>
      <c r="C15" s="183" t="s">
        <v>9</v>
      </c>
      <c r="D15" s="183"/>
      <c r="E15" s="183"/>
      <c r="F15" s="183"/>
      <c r="G15" s="184" t="s">
        <v>10</v>
      </c>
      <c r="H15" s="182" t="s">
        <v>11</v>
      </c>
      <c r="I15" s="182" t="s">
        <v>12</v>
      </c>
    </row>
    <row r="16" spans="2:9" ht="12.75" customHeight="1">
      <c r="B16" s="182"/>
      <c r="C16" s="183"/>
      <c r="D16" s="183"/>
      <c r="E16" s="183"/>
      <c r="F16" s="183"/>
      <c r="G16" s="142"/>
      <c r="H16" s="182"/>
      <c r="I16" s="182"/>
    </row>
    <row r="17" spans="2:9" ht="12.75" customHeight="1">
      <c r="B17" s="182"/>
      <c r="C17" s="183"/>
      <c r="D17" s="183"/>
      <c r="E17" s="183"/>
      <c r="F17" s="183"/>
      <c r="G17" s="185"/>
      <c r="H17" s="182"/>
      <c r="I17" s="182"/>
    </row>
    <row r="18" spans="2:9" ht="15.75">
      <c r="B18" s="37" t="s">
        <v>37</v>
      </c>
      <c r="C18" s="172" t="s">
        <v>61</v>
      </c>
      <c r="D18" s="172"/>
      <c r="E18" s="172"/>
      <c r="F18" s="172"/>
      <c r="G18" s="40">
        <v>4</v>
      </c>
      <c r="H18" s="38" t="s">
        <v>87</v>
      </c>
      <c r="I18" s="43">
        <v>29000</v>
      </c>
    </row>
    <row r="19" spans="2:9" ht="15.75">
      <c r="B19" s="37" t="s">
        <v>21</v>
      </c>
      <c r="C19" s="172" t="s">
        <v>152</v>
      </c>
      <c r="D19" s="172"/>
      <c r="E19" s="172"/>
      <c r="F19" s="172"/>
      <c r="G19" s="69" t="s">
        <v>142</v>
      </c>
      <c r="H19" s="38" t="s">
        <v>118</v>
      </c>
      <c r="I19" s="43">
        <v>30000</v>
      </c>
    </row>
    <row r="20" spans="2:9" ht="15.75">
      <c r="B20" s="37" t="s">
        <v>19</v>
      </c>
      <c r="C20" s="172" t="s">
        <v>82</v>
      </c>
      <c r="D20" s="172"/>
      <c r="E20" s="172"/>
      <c r="F20" s="172"/>
      <c r="G20" s="39" t="s">
        <v>76</v>
      </c>
      <c r="H20" s="39" t="s">
        <v>87</v>
      </c>
      <c r="I20" s="43">
        <v>30000</v>
      </c>
    </row>
    <row r="21" spans="2:9" ht="15.75">
      <c r="B21" s="37" t="s">
        <v>22</v>
      </c>
      <c r="C21" s="173" t="s">
        <v>56</v>
      </c>
      <c r="D21" s="174"/>
      <c r="E21" s="174"/>
      <c r="F21" s="175"/>
      <c r="G21" s="70" t="s">
        <v>75</v>
      </c>
      <c r="H21" s="39" t="s">
        <v>87</v>
      </c>
      <c r="I21" s="91">
        <v>25000</v>
      </c>
    </row>
    <row r="22" spans="2:9" ht="15.75">
      <c r="B22" s="37" t="s">
        <v>15</v>
      </c>
      <c r="C22" s="172" t="s">
        <v>18</v>
      </c>
      <c r="D22" s="172"/>
      <c r="E22" s="172"/>
      <c r="F22" s="172"/>
      <c r="G22" s="70" t="s">
        <v>75</v>
      </c>
      <c r="H22" s="38" t="s">
        <v>157</v>
      </c>
      <c r="I22" s="43">
        <v>40000</v>
      </c>
    </row>
    <row r="23" spans="2:9" ht="15.75">
      <c r="B23" s="37" t="s">
        <v>0</v>
      </c>
      <c r="C23" s="172" t="s">
        <v>17</v>
      </c>
      <c r="D23" s="172"/>
      <c r="E23" s="172"/>
      <c r="F23" s="172"/>
      <c r="G23" s="70" t="s">
        <v>76</v>
      </c>
      <c r="H23" s="38" t="s">
        <v>118</v>
      </c>
      <c r="I23" s="43">
        <v>30000</v>
      </c>
    </row>
    <row r="24" spans="2:9" ht="15.75">
      <c r="B24" s="37" t="s">
        <v>1</v>
      </c>
      <c r="C24" s="41" t="s">
        <v>84</v>
      </c>
      <c r="D24" s="41"/>
      <c r="E24" s="41"/>
      <c r="F24" s="41"/>
      <c r="G24" s="40">
        <v>2</v>
      </c>
      <c r="H24" s="40" t="s">
        <v>78</v>
      </c>
      <c r="I24" s="86">
        <v>30000</v>
      </c>
    </row>
    <row r="25" spans="2:9" ht="15.75">
      <c r="B25" s="37" t="s">
        <v>2</v>
      </c>
      <c r="C25" s="173" t="s">
        <v>168</v>
      </c>
      <c r="D25" s="174"/>
      <c r="E25" s="174"/>
      <c r="F25" s="175"/>
      <c r="G25" s="102" t="s">
        <v>77</v>
      </c>
      <c r="H25" s="40">
        <v>0.2</v>
      </c>
      <c r="I25" s="86">
        <v>20000</v>
      </c>
    </row>
    <row r="26" spans="2:9" ht="15.75">
      <c r="B26" s="37" t="s">
        <v>143</v>
      </c>
      <c r="C26" s="172" t="s">
        <v>25</v>
      </c>
      <c r="D26" s="172"/>
      <c r="E26" s="172"/>
      <c r="F26" s="172"/>
      <c r="G26" s="39" t="s">
        <v>90</v>
      </c>
      <c r="H26" s="38" t="s">
        <v>88</v>
      </c>
      <c r="I26" s="43">
        <v>36000</v>
      </c>
    </row>
    <row r="27" spans="2:9" ht="15.75">
      <c r="B27" s="37" t="s">
        <v>14</v>
      </c>
      <c r="C27" s="173" t="s">
        <v>23</v>
      </c>
      <c r="D27" s="174"/>
      <c r="E27" s="174"/>
      <c r="F27" s="175"/>
      <c r="G27" s="70" t="s">
        <v>77</v>
      </c>
      <c r="H27" s="40" t="s">
        <v>74</v>
      </c>
      <c r="I27" s="86">
        <v>26000</v>
      </c>
    </row>
    <row r="28" spans="2:9" ht="15.75">
      <c r="B28" s="37" t="s">
        <v>144</v>
      </c>
      <c r="C28" s="173" t="s">
        <v>137</v>
      </c>
      <c r="D28" s="174"/>
      <c r="E28" s="174"/>
      <c r="F28" s="175"/>
      <c r="G28" s="70" t="s">
        <v>77</v>
      </c>
      <c r="H28" s="40" t="s">
        <v>87</v>
      </c>
      <c r="I28" s="86">
        <v>20000</v>
      </c>
    </row>
    <row r="29" spans="2:9" ht="15.75">
      <c r="B29" s="37" t="s">
        <v>145</v>
      </c>
      <c r="C29" s="178" t="s">
        <v>53</v>
      </c>
      <c r="D29" s="178"/>
      <c r="E29" s="178"/>
      <c r="F29" s="178"/>
      <c r="G29" s="38" t="s">
        <v>75</v>
      </c>
      <c r="H29" s="38" t="s">
        <v>88</v>
      </c>
      <c r="I29" s="43">
        <v>41000</v>
      </c>
    </row>
    <row r="30" spans="2:9" ht="15.75">
      <c r="B30" s="37" t="s">
        <v>146</v>
      </c>
      <c r="C30" s="172" t="s">
        <v>71</v>
      </c>
      <c r="D30" s="176"/>
      <c r="E30" s="176"/>
      <c r="F30" s="176"/>
      <c r="G30" s="71" t="s">
        <v>75</v>
      </c>
      <c r="H30" s="38" t="s">
        <v>74</v>
      </c>
      <c r="I30" s="43">
        <v>45000</v>
      </c>
    </row>
    <row r="31" spans="2:9" ht="15.75">
      <c r="B31" s="37" t="s">
        <v>147</v>
      </c>
      <c r="C31" s="178" t="s">
        <v>159</v>
      </c>
      <c r="D31" s="178"/>
      <c r="E31" s="178"/>
      <c r="F31" s="178"/>
      <c r="G31" s="37">
        <v>4</v>
      </c>
      <c r="H31" s="38" t="s">
        <v>87</v>
      </c>
      <c r="I31" s="43">
        <v>29000</v>
      </c>
    </row>
    <row r="32" spans="2:9" ht="15.75">
      <c r="B32" s="37" t="s">
        <v>148</v>
      </c>
      <c r="C32" s="178" t="s">
        <v>160</v>
      </c>
      <c r="D32" s="178"/>
      <c r="E32" s="178"/>
      <c r="F32" s="178"/>
      <c r="G32" s="92">
        <v>3</v>
      </c>
      <c r="H32" s="38" t="s">
        <v>87</v>
      </c>
      <c r="I32" s="101">
        <v>30000</v>
      </c>
    </row>
    <row r="33" spans="2:9" ht="15.75">
      <c r="B33" s="37" t="s">
        <v>149</v>
      </c>
      <c r="C33" s="172" t="s">
        <v>59</v>
      </c>
      <c r="D33" s="172"/>
      <c r="E33" s="172"/>
      <c r="F33" s="172"/>
      <c r="G33" s="39" t="s">
        <v>75</v>
      </c>
      <c r="H33" s="39" t="s">
        <v>89</v>
      </c>
      <c r="I33" s="43">
        <v>27000</v>
      </c>
    </row>
    <row r="34" spans="2:9" ht="15.75">
      <c r="B34" s="37" t="s">
        <v>150</v>
      </c>
      <c r="C34" s="172" t="s">
        <v>52</v>
      </c>
      <c r="D34" s="172"/>
      <c r="E34" s="172"/>
      <c r="F34" s="172"/>
      <c r="G34" s="39" t="s">
        <v>76</v>
      </c>
      <c r="H34" s="39" t="s">
        <v>78</v>
      </c>
      <c r="I34" s="43">
        <v>45000</v>
      </c>
    </row>
    <row r="35" spans="2:9" ht="15.75">
      <c r="B35" s="37" t="s">
        <v>151</v>
      </c>
      <c r="C35" s="173" t="s">
        <v>4</v>
      </c>
      <c r="D35" s="174"/>
      <c r="E35" s="174"/>
      <c r="F35" s="175"/>
      <c r="G35" s="70" t="s">
        <v>72</v>
      </c>
      <c r="H35" s="40" t="s">
        <v>79</v>
      </c>
      <c r="I35" s="91">
        <v>30000</v>
      </c>
    </row>
    <row r="36" spans="2:9" ht="15.75">
      <c r="B36" s="37" t="s">
        <v>167</v>
      </c>
      <c r="C36" s="173" t="s">
        <v>83</v>
      </c>
      <c r="D36" s="174"/>
      <c r="E36" s="174"/>
      <c r="F36" s="175"/>
      <c r="G36" s="70" t="s">
        <v>75</v>
      </c>
      <c r="H36" s="40" t="s">
        <v>87</v>
      </c>
      <c r="I36" s="91">
        <v>19000</v>
      </c>
    </row>
    <row r="37" spans="2:9" ht="12.75">
      <c r="B37" s="4"/>
      <c r="C37" s="4"/>
      <c r="D37" s="4"/>
      <c r="E37" s="4"/>
      <c r="F37" s="4"/>
      <c r="G37" s="4"/>
      <c r="H37" s="4"/>
      <c r="I37" s="3"/>
    </row>
    <row r="38" spans="2:9" ht="12.75">
      <c r="B38" s="4"/>
      <c r="C38" s="4"/>
      <c r="D38" s="4"/>
      <c r="E38" s="4"/>
      <c r="F38" s="4"/>
      <c r="G38" s="4"/>
      <c r="H38" s="4"/>
      <c r="I38" s="3"/>
    </row>
    <row r="39" spans="2:9" ht="15.75">
      <c r="B39" s="42" t="s">
        <v>166</v>
      </c>
      <c r="C39" s="4"/>
      <c r="D39" s="4"/>
      <c r="E39" s="4"/>
      <c r="F39" s="4"/>
      <c r="G39" s="4"/>
      <c r="H39" s="4"/>
      <c r="I39" s="3"/>
    </row>
    <row r="40" spans="2:9" ht="12.75">
      <c r="B40" s="4"/>
      <c r="C40" s="4"/>
      <c r="D40" s="4"/>
      <c r="E40" s="4"/>
      <c r="F40" s="4"/>
      <c r="G40" s="4"/>
      <c r="H40" s="4"/>
      <c r="I40" s="3"/>
    </row>
    <row r="41" spans="2:9" ht="12.75">
      <c r="B41" s="4"/>
      <c r="C41" s="4"/>
      <c r="D41" s="4"/>
      <c r="E41" s="4"/>
      <c r="F41" s="4"/>
      <c r="G41" s="4"/>
      <c r="H41" s="4"/>
      <c r="I41" s="4"/>
    </row>
    <row r="42" spans="2:9" ht="12.75">
      <c r="B42" s="4"/>
      <c r="C42" s="4"/>
      <c r="D42" s="4"/>
      <c r="E42" s="4"/>
      <c r="F42" s="4"/>
      <c r="G42" s="4"/>
      <c r="H42" s="4"/>
      <c r="I42" s="4"/>
    </row>
    <row r="43" spans="2:9" ht="25.5" customHeight="1">
      <c r="B43" s="4"/>
      <c r="C43" s="4"/>
      <c r="D43" s="4"/>
      <c r="E43" s="4"/>
      <c r="F43" s="4"/>
      <c r="G43" s="4"/>
      <c r="H43" s="4"/>
      <c r="I43" s="4"/>
    </row>
    <row r="44" spans="2:9" ht="12.75">
      <c r="B44" s="3" t="s">
        <v>161</v>
      </c>
      <c r="C44" s="4"/>
      <c r="D44" s="4"/>
      <c r="E44" s="4"/>
      <c r="F44" s="4"/>
      <c r="G44" s="4"/>
      <c r="H44" s="4"/>
      <c r="I44" s="4"/>
    </row>
    <row r="45" spans="2:9" ht="12.75">
      <c r="B45" s="4"/>
      <c r="C45" s="169" t="s">
        <v>162</v>
      </c>
      <c r="D45" s="169"/>
      <c r="E45" s="169" t="s">
        <v>136</v>
      </c>
      <c r="F45" s="169"/>
      <c r="G45" s="169"/>
      <c r="H45" s="169"/>
      <c r="I45" s="30" t="s">
        <v>163</v>
      </c>
    </row>
  </sheetData>
  <sheetProtection/>
  <mergeCells count="30">
    <mergeCell ref="C33:F33"/>
    <mergeCell ref="I15:I17"/>
    <mergeCell ref="C21:F21"/>
    <mergeCell ref="C18:F18"/>
    <mergeCell ref="C31:F31"/>
    <mergeCell ref="C26:F26"/>
    <mergeCell ref="C27:F27"/>
    <mergeCell ref="C15:F17"/>
    <mergeCell ref="H15:H17"/>
    <mergeCell ref="G15:G17"/>
    <mergeCell ref="H12:I12"/>
    <mergeCell ref="C25:F25"/>
    <mergeCell ref="C32:F32"/>
    <mergeCell ref="C20:F20"/>
    <mergeCell ref="B8:I8"/>
    <mergeCell ref="B9:I9"/>
    <mergeCell ref="B10:I10"/>
    <mergeCell ref="B11:I11"/>
    <mergeCell ref="C29:F29"/>
    <mergeCell ref="B15:B17"/>
    <mergeCell ref="C45:D45"/>
    <mergeCell ref="E45:H45"/>
    <mergeCell ref="C23:F23"/>
    <mergeCell ref="C19:F19"/>
    <mergeCell ref="C22:F22"/>
    <mergeCell ref="C35:F35"/>
    <mergeCell ref="C28:F28"/>
    <mergeCell ref="C36:F36"/>
    <mergeCell ref="C34:F34"/>
    <mergeCell ref="C30:F30"/>
  </mergeCells>
  <printOptions/>
  <pageMargins left="1.5748031496062993" right="0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8"/>
  <sheetViews>
    <sheetView tabSelected="1" zoomScalePageLayoutView="0" workbookViewId="0" topLeftCell="A1">
      <selection activeCell="E72" sqref="E72"/>
    </sheetView>
  </sheetViews>
  <sheetFormatPr defaultColWidth="9.00390625" defaultRowHeight="12.75"/>
  <cols>
    <col min="1" max="1" width="8.625" style="12" customWidth="1"/>
    <col min="2" max="2" width="35.625" style="12" customWidth="1"/>
    <col min="3" max="3" width="10.125" style="12" customWidth="1"/>
    <col min="4" max="4" width="12.00390625" style="12" customWidth="1"/>
    <col min="5" max="5" width="18.25390625" style="113" customWidth="1"/>
    <col min="6" max="7" width="9.00390625" style="113" customWidth="1"/>
    <col min="8" max="8" width="9.875" style="113" customWidth="1"/>
    <col min="9" max="9" width="8.875" style="113" customWidth="1"/>
    <col min="10" max="16384" width="9.125" style="113" customWidth="1"/>
  </cols>
  <sheetData>
    <row r="1" spans="1:4" ht="15.75">
      <c r="A1" s="109"/>
      <c r="B1" s="109"/>
      <c r="C1" s="109"/>
      <c r="D1" s="128" t="s">
        <v>5</v>
      </c>
    </row>
    <row r="2" spans="1:4" ht="15">
      <c r="A2" s="109"/>
      <c r="B2" s="109"/>
      <c r="C2" s="110"/>
      <c r="D2" s="110" t="s">
        <v>300</v>
      </c>
    </row>
    <row r="3" spans="1:4" ht="15">
      <c r="A3" s="109"/>
      <c r="B3" s="109"/>
      <c r="C3" s="111"/>
      <c r="D3" s="110" t="s">
        <v>301</v>
      </c>
    </row>
    <row r="4" spans="1:4" ht="15.75">
      <c r="A4" s="109"/>
      <c r="B4" s="109"/>
      <c r="C4" s="112"/>
      <c r="D4" s="116" t="s">
        <v>299</v>
      </c>
    </row>
    <row r="5" spans="1:4" ht="15.75">
      <c r="A5" s="109"/>
      <c r="B5" s="109"/>
      <c r="C5" s="113"/>
      <c r="D5" s="129" t="s">
        <v>306</v>
      </c>
    </row>
    <row r="6" spans="1:4" ht="15">
      <c r="A6" s="186" t="s">
        <v>6</v>
      </c>
      <c r="B6" s="186"/>
      <c r="C6" s="186"/>
      <c r="D6" s="186"/>
    </row>
    <row r="7" spans="1:4" ht="15">
      <c r="A7" s="187" t="s">
        <v>7</v>
      </c>
      <c r="B7" s="187"/>
      <c r="C7" s="187"/>
      <c r="D7" s="187"/>
    </row>
    <row r="8" spans="1:4" ht="15">
      <c r="A8" s="187" t="s">
        <v>114</v>
      </c>
      <c r="B8" s="187"/>
      <c r="C8" s="187"/>
      <c r="D8" s="187"/>
    </row>
    <row r="9" spans="1:4" ht="15">
      <c r="A9" s="188" t="s">
        <v>115</v>
      </c>
      <c r="B9" s="188"/>
      <c r="C9" s="188"/>
      <c r="D9" s="188"/>
    </row>
    <row r="10" spans="1:4" ht="4.5" customHeight="1">
      <c r="A10" s="115"/>
      <c r="B10" s="115"/>
      <c r="C10" s="115"/>
      <c r="D10" s="115"/>
    </row>
    <row r="11" spans="1:5" s="3" customFormat="1" ht="45" customHeight="1">
      <c r="A11" s="125" t="s">
        <v>8</v>
      </c>
      <c r="B11" s="126" t="s">
        <v>9</v>
      </c>
      <c r="C11" s="127" t="s">
        <v>10</v>
      </c>
      <c r="D11" s="125" t="s">
        <v>11</v>
      </c>
      <c r="E11" s="125" t="s">
        <v>12</v>
      </c>
    </row>
    <row r="12" spans="1:5" ht="14.25">
      <c r="A12" s="189" t="s">
        <v>197</v>
      </c>
      <c r="B12" s="189"/>
      <c r="C12" s="189"/>
      <c r="D12" s="189"/>
      <c r="E12" s="189"/>
    </row>
    <row r="13" spans="1:5" ht="15">
      <c r="A13" s="16" t="s">
        <v>27</v>
      </c>
      <c r="B13" s="119" t="s">
        <v>139</v>
      </c>
      <c r="C13" s="16" t="s">
        <v>100</v>
      </c>
      <c r="D13" s="16" t="s">
        <v>198</v>
      </c>
      <c r="E13" s="131">
        <v>3.6</v>
      </c>
    </row>
    <row r="14" spans="1:5" ht="15">
      <c r="A14" s="134">
        <f aca="true" t="shared" si="0" ref="A14:A21">A13+0.1</f>
        <v>1.2000000000000002</v>
      </c>
      <c r="B14" s="119" t="s">
        <v>139</v>
      </c>
      <c r="C14" s="16" t="s">
        <v>14</v>
      </c>
      <c r="D14" s="16" t="s">
        <v>199</v>
      </c>
      <c r="E14" s="131">
        <v>5.4</v>
      </c>
    </row>
    <row r="15" spans="1:5" ht="15">
      <c r="A15" s="134">
        <f t="shared" si="0"/>
        <v>1.3000000000000003</v>
      </c>
      <c r="B15" s="119" t="s">
        <v>269</v>
      </c>
      <c r="C15" s="16" t="s">
        <v>108</v>
      </c>
      <c r="D15" s="16" t="s">
        <v>200</v>
      </c>
      <c r="E15" s="131">
        <v>3</v>
      </c>
    </row>
    <row r="16" spans="1:5" ht="15">
      <c r="A16" s="134">
        <f t="shared" si="0"/>
        <v>1.4000000000000004</v>
      </c>
      <c r="B16" s="119" t="s">
        <v>269</v>
      </c>
      <c r="C16" s="16" t="s">
        <v>270</v>
      </c>
      <c r="D16" s="16" t="s">
        <v>271</v>
      </c>
      <c r="E16" s="131">
        <v>3.5</v>
      </c>
    </row>
    <row r="17" spans="1:5" ht="15">
      <c r="A17" s="134">
        <f t="shared" si="0"/>
        <v>1.5000000000000004</v>
      </c>
      <c r="B17" s="119" t="s">
        <v>45</v>
      </c>
      <c r="C17" s="16" t="s">
        <v>175</v>
      </c>
      <c r="D17" s="16" t="s">
        <v>292</v>
      </c>
      <c r="E17" s="131">
        <v>2.5</v>
      </c>
    </row>
    <row r="18" spans="1:5" ht="15">
      <c r="A18" s="134">
        <f t="shared" si="0"/>
        <v>1.6000000000000005</v>
      </c>
      <c r="B18" s="119" t="s">
        <v>45</v>
      </c>
      <c r="C18" s="16" t="s">
        <v>15</v>
      </c>
      <c r="D18" s="16" t="s">
        <v>201</v>
      </c>
      <c r="E18" s="131">
        <v>3</v>
      </c>
    </row>
    <row r="19" spans="1:5" ht="15">
      <c r="A19" s="134">
        <v>1.7</v>
      </c>
      <c r="B19" s="119" t="s">
        <v>45</v>
      </c>
      <c r="C19" s="16" t="s">
        <v>0</v>
      </c>
      <c r="D19" s="16" t="s">
        <v>205</v>
      </c>
      <c r="E19" s="131">
        <v>3.5</v>
      </c>
    </row>
    <row r="20" spans="1:5" ht="15">
      <c r="A20" s="134">
        <v>1.8</v>
      </c>
      <c r="B20" s="119" t="s">
        <v>45</v>
      </c>
      <c r="C20" s="16" t="s">
        <v>1</v>
      </c>
      <c r="D20" s="16" t="s">
        <v>198</v>
      </c>
      <c r="E20" s="131">
        <v>4</v>
      </c>
    </row>
    <row r="21" spans="1:5" ht="15">
      <c r="A21" s="134">
        <f t="shared" si="0"/>
        <v>1.9000000000000001</v>
      </c>
      <c r="B21" s="119" t="s">
        <v>45</v>
      </c>
      <c r="C21" s="16" t="s">
        <v>2</v>
      </c>
      <c r="D21" s="16" t="s">
        <v>202</v>
      </c>
      <c r="E21" s="131">
        <v>4.5</v>
      </c>
    </row>
    <row r="22" spans="1:5" ht="15">
      <c r="A22" s="131">
        <v>1.1</v>
      </c>
      <c r="B22" s="119" t="s">
        <v>45</v>
      </c>
      <c r="C22" s="16" t="s">
        <v>143</v>
      </c>
      <c r="D22" s="16" t="s">
        <v>199</v>
      </c>
      <c r="E22" s="131">
        <v>5</v>
      </c>
    </row>
    <row r="23" spans="1:5" ht="15">
      <c r="A23" s="131">
        <v>1.11</v>
      </c>
      <c r="B23" s="119" t="s">
        <v>45</v>
      </c>
      <c r="C23" s="16" t="s">
        <v>14</v>
      </c>
      <c r="D23" s="16" t="s">
        <v>209</v>
      </c>
      <c r="E23" s="131">
        <v>5.5</v>
      </c>
    </row>
    <row r="24" spans="1:5" ht="15">
      <c r="A24" s="131">
        <v>1.12</v>
      </c>
      <c r="B24" s="119" t="s">
        <v>45</v>
      </c>
      <c r="C24" s="16" t="s">
        <v>314</v>
      </c>
      <c r="D24" s="16" t="s">
        <v>307</v>
      </c>
      <c r="E24" s="131">
        <v>6</v>
      </c>
    </row>
    <row r="25" spans="1:5" ht="15">
      <c r="A25" s="131">
        <v>1.13</v>
      </c>
      <c r="B25" s="119" t="s">
        <v>3</v>
      </c>
      <c r="C25" s="16" t="s">
        <v>175</v>
      </c>
      <c r="D25" s="16" t="s">
        <v>204</v>
      </c>
      <c r="E25" s="131">
        <v>2.5</v>
      </c>
    </row>
    <row r="26" spans="1:5" ht="15">
      <c r="A26" s="131">
        <v>1.14</v>
      </c>
      <c r="B26" s="119" t="s">
        <v>3</v>
      </c>
      <c r="C26" s="16" t="s">
        <v>207</v>
      </c>
      <c r="D26" s="16" t="s">
        <v>201</v>
      </c>
      <c r="E26" s="131">
        <v>3</v>
      </c>
    </row>
    <row r="27" spans="1:5" ht="15">
      <c r="A27" s="131">
        <v>1.15</v>
      </c>
      <c r="B27" s="119" t="s">
        <v>3</v>
      </c>
      <c r="C27" s="16" t="s">
        <v>211</v>
      </c>
      <c r="D27" s="16" t="s">
        <v>205</v>
      </c>
      <c r="E27" s="131">
        <v>3.5</v>
      </c>
    </row>
    <row r="28" spans="1:5" ht="15">
      <c r="A28" s="131">
        <v>1.17</v>
      </c>
      <c r="B28" s="119" t="s">
        <v>3</v>
      </c>
      <c r="C28" s="16" t="s">
        <v>316</v>
      </c>
      <c r="D28" s="16" t="s">
        <v>315</v>
      </c>
      <c r="E28" s="131">
        <v>4</v>
      </c>
    </row>
    <row r="29" spans="1:5" ht="15">
      <c r="A29" s="131">
        <v>1.18</v>
      </c>
      <c r="B29" s="119" t="s">
        <v>3</v>
      </c>
      <c r="C29" s="16" t="s">
        <v>314</v>
      </c>
      <c r="D29" s="16" t="s">
        <v>202</v>
      </c>
      <c r="E29" s="131">
        <v>4.5</v>
      </c>
    </row>
    <row r="30" spans="1:5" ht="15">
      <c r="A30" s="131">
        <v>1.19</v>
      </c>
      <c r="B30" s="119" t="s">
        <v>3</v>
      </c>
      <c r="C30" s="16" t="s">
        <v>314</v>
      </c>
      <c r="D30" s="16" t="s">
        <v>199</v>
      </c>
      <c r="E30" s="131">
        <v>5</v>
      </c>
    </row>
    <row r="31" spans="1:5" ht="15">
      <c r="A31" s="131">
        <v>1.2</v>
      </c>
      <c r="B31" s="119" t="s">
        <v>3</v>
      </c>
      <c r="C31" s="16" t="s">
        <v>314</v>
      </c>
      <c r="D31" s="16" t="s">
        <v>209</v>
      </c>
      <c r="E31" s="131">
        <v>5.5</v>
      </c>
    </row>
    <row r="32" spans="1:5" ht="15">
      <c r="A32" s="131">
        <v>1.21</v>
      </c>
      <c r="B32" s="119" t="s">
        <v>3</v>
      </c>
      <c r="C32" s="16" t="s">
        <v>314</v>
      </c>
      <c r="D32" s="16" t="s">
        <v>307</v>
      </c>
      <c r="E32" s="131">
        <v>6</v>
      </c>
    </row>
    <row r="33" spans="1:5" ht="15">
      <c r="A33" s="131">
        <v>1.22</v>
      </c>
      <c r="B33" s="119" t="s">
        <v>49</v>
      </c>
      <c r="C33" s="16" t="s">
        <v>92</v>
      </c>
      <c r="D33" s="16" t="s">
        <v>200</v>
      </c>
      <c r="E33" s="131">
        <v>3.3</v>
      </c>
    </row>
    <row r="34" spans="1:5" ht="15">
      <c r="A34" s="131">
        <f aca="true" t="shared" si="1" ref="A34:A44">A33+0.01</f>
        <v>1.23</v>
      </c>
      <c r="B34" s="114" t="s">
        <v>187</v>
      </c>
      <c r="C34" s="121" t="s">
        <v>183</v>
      </c>
      <c r="D34" s="122" t="s">
        <v>203</v>
      </c>
      <c r="E34" s="131">
        <v>2.1</v>
      </c>
    </row>
    <row r="35" spans="1:5" ht="15">
      <c r="A35" s="131">
        <f t="shared" si="1"/>
        <v>1.24</v>
      </c>
      <c r="B35" s="119" t="s">
        <v>128</v>
      </c>
      <c r="C35" s="16" t="s">
        <v>15</v>
      </c>
      <c r="D35" s="16" t="s">
        <v>192</v>
      </c>
      <c r="E35" s="131">
        <v>3.3</v>
      </c>
    </row>
    <row r="36" spans="1:5" ht="15">
      <c r="A36" s="131">
        <f t="shared" si="1"/>
        <v>1.25</v>
      </c>
      <c r="B36" s="119" t="s">
        <v>302</v>
      </c>
      <c r="C36" s="16" t="s">
        <v>267</v>
      </c>
      <c r="D36" s="16" t="s">
        <v>87</v>
      </c>
      <c r="E36" s="131">
        <v>2.6</v>
      </c>
    </row>
    <row r="37" spans="1:5" ht="15">
      <c r="A37" s="131">
        <f t="shared" si="1"/>
        <v>1.26</v>
      </c>
      <c r="B37" s="119" t="s">
        <v>13</v>
      </c>
      <c r="C37" s="16" t="s">
        <v>98</v>
      </c>
      <c r="D37" s="120" t="s">
        <v>204</v>
      </c>
      <c r="E37" s="131">
        <v>3.1</v>
      </c>
    </row>
    <row r="38" spans="1:5" ht="15">
      <c r="A38" s="131">
        <f t="shared" si="1"/>
        <v>1.27</v>
      </c>
      <c r="B38" s="119" t="s">
        <v>13</v>
      </c>
      <c r="C38" s="16" t="s">
        <v>178</v>
      </c>
      <c r="D38" s="120" t="s">
        <v>201</v>
      </c>
      <c r="E38" s="131">
        <v>5.3</v>
      </c>
    </row>
    <row r="39" spans="1:5" ht="15">
      <c r="A39" s="131">
        <f t="shared" si="1"/>
        <v>1.28</v>
      </c>
      <c r="B39" s="119" t="s">
        <v>13</v>
      </c>
      <c r="C39" s="16" t="s">
        <v>2</v>
      </c>
      <c r="D39" s="120" t="s">
        <v>205</v>
      </c>
      <c r="E39" s="131">
        <v>6.3</v>
      </c>
    </row>
    <row r="40" spans="1:5" ht="15">
      <c r="A40" s="131">
        <f t="shared" si="1"/>
        <v>1.29</v>
      </c>
      <c r="B40" s="119" t="s">
        <v>13</v>
      </c>
      <c r="C40" s="16" t="s">
        <v>143</v>
      </c>
      <c r="D40" s="120" t="s">
        <v>206</v>
      </c>
      <c r="E40" s="131">
        <v>7.4</v>
      </c>
    </row>
    <row r="41" spans="1:5" ht="15">
      <c r="A41" s="131">
        <f t="shared" si="1"/>
        <v>1.3</v>
      </c>
      <c r="B41" s="119" t="s">
        <v>13</v>
      </c>
      <c r="C41" s="16" t="s">
        <v>305</v>
      </c>
      <c r="D41" s="120" t="s">
        <v>272</v>
      </c>
      <c r="E41" s="131">
        <v>8.2</v>
      </c>
    </row>
    <row r="42" spans="1:5" ht="15">
      <c r="A42" s="131">
        <f t="shared" si="1"/>
        <v>1.31</v>
      </c>
      <c r="B42" s="119" t="s">
        <v>26</v>
      </c>
      <c r="C42" s="16" t="s">
        <v>196</v>
      </c>
      <c r="D42" s="16" t="s">
        <v>101</v>
      </c>
      <c r="E42" s="131">
        <v>3.6</v>
      </c>
    </row>
    <row r="43" spans="1:5" ht="15">
      <c r="A43" s="131">
        <f t="shared" si="1"/>
        <v>1.32</v>
      </c>
      <c r="B43" s="119" t="s">
        <v>26</v>
      </c>
      <c r="C43" s="16" t="s">
        <v>175</v>
      </c>
      <c r="D43" s="16" t="s">
        <v>201</v>
      </c>
      <c r="E43" s="131">
        <v>5.3</v>
      </c>
    </row>
    <row r="44" spans="1:5" ht="15">
      <c r="A44" s="131">
        <f t="shared" si="1"/>
        <v>1.33</v>
      </c>
      <c r="B44" s="119" t="s">
        <v>26</v>
      </c>
      <c r="C44" s="16" t="s">
        <v>15</v>
      </c>
      <c r="D44" s="16" t="s">
        <v>205</v>
      </c>
      <c r="E44" s="131">
        <v>5.8</v>
      </c>
    </row>
    <row r="45" spans="1:5" ht="15">
      <c r="A45" s="131">
        <v>1.34</v>
      </c>
      <c r="B45" s="119" t="s">
        <v>26</v>
      </c>
      <c r="C45" s="16" t="s">
        <v>0</v>
      </c>
      <c r="D45" s="16" t="s">
        <v>198</v>
      </c>
      <c r="E45" s="131">
        <v>6.3</v>
      </c>
    </row>
    <row r="46" spans="1:5" ht="15">
      <c r="A46" s="131">
        <v>1.35</v>
      </c>
      <c r="B46" s="119" t="s">
        <v>26</v>
      </c>
      <c r="C46" s="16" t="s">
        <v>1</v>
      </c>
      <c r="D46" s="16" t="s">
        <v>202</v>
      </c>
      <c r="E46" s="131">
        <v>6.8</v>
      </c>
    </row>
    <row r="47" spans="1:5" ht="15">
      <c r="A47" s="131">
        <v>1.36</v>
      </c>
      <c r="B47" s="119" t="s">
        <v>26</v>
      </c>
      <c r="C47" s="16" t="s">
        <v>2</v>
      </c>
      <c r="D47" s="16" t="s">
        <v>199</v>
      </c>
      <c r="E47" s="131">
        <v>7.3</v>
      </c>
    </row>
    <row r="48" spans="1:5" ht="15">
      <c r="A48" s="131">
        <f>A47+0.01</f>
        <v>1.37</v>
      </c>
      <c r="B48" s="119" t="s">
        <v>26</v>
      </c>
      <c r="C48" s="16" t="s">
        <v>143</v>
      </c>
      <c r="D48" s="16" t="s">
        <v>209</v>
      </c>
      <c r="E48" s="131">
        <v>7.8</v>
      </c>
    </row>
    <row r="49" spans="1:5" ht="15">
      <c r="A49" s="131">
        <v>1.38</v>
      </c>
      <c r="B49" s="119" t="s">
        <v>26</v>
      </c>
      <c r="C49" s="16" t="s">
        <v>313</v>
      </c>
      <c r="D49" s="16" t="s">
        <v>307</v>
      </c>
      <c r="E49" s="131">
        <v>8.3</v>
      </c>
    </row>
    <row r="50" spans="1:5" ht="15">
      <c r="A50" s="131">
        <v>1.39</v>
      </c>
      <c r="B50" s="119" t="s">
        <v>210</v>
      </c>
      <c r="C50" s="16" t="s">
        <v>196</v>
      </c>
      <c r="D50" s="16" t="s">
        <v>101</v>
      </c>
      <c r="E50" s="131">
        <v>6.4</v>
      </c>
    </row>
    <row r="51" spans="1:5" ht="15">
      <c r="A51" s="131">
        <f>A50+0.01</f>
        <v>1.4</v>
      </c>
      <c r="B51" s="119" t="s">
        <v>210</v>
      </c>
      <c r="C51" s="16" t="s">
        <v>19</v>
      </c>
      <c r="D51" s="16" t="s">
        <v>201</v>
      </c>
      <c r="E51" s="131">
        <v>7.4</v>
      </c>
    </row>
    <row r="52" spans="1:5" ht="15">
      <c r="A52" s="131">
        <v>1.41</v>
      </c>
      <c r="B52" s="119" t="s">
        <v>210</v>
      </c>
      <c r="C52" s="16" t="s">
        <v>22</v>
      </c>
      <c r="D52" s="16" t="s">
        <v>205</v>
      </c>
      <c r="E52" s="131">
        <v>8.4</v>
      </c>
    </row>
    <row r="53" spans="1:5" ht="15">
      <c r="A53" s="131">
        <v>1.42</v>
      </c>
      <c r="B53" s="119" t="s">
        <v>210</v>
      </c>
      <c r="C53" s="16" t="s">
        <v>15</v>
      </c>
      <c r="D53" s="16" t="s">
        <v>198</v>
      </c>
      <c r="E53" s="131">
        <v>9.4</v>
      </c>
    </row>
    <row r="54" spans="1:5" ht="15">
      <c r="A54" s="131">
        <v>1.43</v>
      </c>
      <c r="B54" s="119" t="s">
        <v>210</v>
      </c>
      <c r="C54" s="16" t="s">
        <v>0</v>
      </c>
      <c r="D54" s="16" t="s">
        <v>202</v>
      </c>
      <c r="E54" s="131">
        <v>10.4</v>
      </c>
    </row>
    <row r="55" spans="1:5" ht="15">
      <c r="A55" s="131">
        <v>1.44</v>
      </c>
      <c r="B55" s="119" t="s">
        <v>210</v>
      </c>
      <c r="C55" s="16" t="s">
        <v>1</v>
      </c>
      <c r="D55" s="16" t="s">
        <v>199</v>
      </c>
      <c r="E55" s="131">
        <v>11.4</v>
      </c>
    </row>
    <row r="56" spans="1:5" ht="15">
      <c r="A56" s="131">
        <v>1.45</v>
      </c>
      <c r="B56" s="119" t="s">
        <v>210</v>
      </c>
      <c r="C56" s="16" t="s">
        <v>2</v>
      </c>
      <c r="D56" s="16" t="s">
        <v>209</v>
      </c>
      <c r="E56" s="131">
        <v>12.4</v>
      </c>
    </row>
    <row r="57" spans="1:5" ht="15">
      <c r="A57" s="131">
        <v>1.46</v>
      </c>
      <c r="B57" s="119" t="s">
        <v>210</v>
      </c>
      <c r="C57" s="16" t="s">
        <v>317</v>
      </c>
      <c r="D57" s="16" t="s">
        <v>307</v>
      </c>
      <c r="E57" s="131">
        <v>13.4</v>
      </c>
    </row>
    <row r="58" spans="1:5" ht="15">
      <c r="A58" s="131">
        <v>1.47</v>
      </c>
      <c r="B58" s="119" t="s">
        <v>180</v>
      </c>
      <c r="C58" s="16" t="s">
        <v>21</v>
      </c>
      <c r="D58" s="16" t="s">
        <v>261</v>
      </c>
      <c r="E58" s="131">
        <v>0.8</v>
      </c>
    </row>
    <row r="59" spans="1:5" ht="15">
      <c r="A59" s="131">
        <f>A58+0.01</f>
        <v>1.48</v>
      </c>
      <c r="B59" s="119" t="s">
        <v>180</v>
      </c>
      <c r="C59" s="16" t="s">
        <v>21</v>
      </c>
      <c r="D59" s="16" t="s">
        <v>291</v>
      </c>
      <c r="E59" s="131">
        <v>4.2</v>
      </c>
    </row>
    <row r="60" spans="1:5" ht="15">
      <c r="A60" s="131">
        <f>A59+0.01</f>
        <v>1.49</v>
      </c>
      <c r="B60" s="119" t="s">
        <v>180</v>
      </c>
      <c r="C60" s="16" t="s">
        <v>19</v>
      </c>
      <c r="D60" s="16" t="s">
        <v>212</v>
      </c>
      <c r="E60" s="131">
        <v>6.3</v>
      </c>
    </row>
    <row r="61" spans="1:5" ht="15">
      <c r="A61" s="131">
        <f>A60+0.01</f>
        <v>1.5</v>
      </c>
      <c r="B61" s="119" t="s">
        <v>180</v>
      </c>
      <c r="C61" s="16" t="s">
        <v>100</v>
      </c>
      <c r="D61" s="16" t="s">
        <v>201</v>
      </c>
      <c r="E61" s="131">
        <v>8.4</v>
      </c>
    </row>
    <row r="62" spans="1:5" ht="15">
      <c r="A62" s="131">
        <f>A61+0.01</f>
        <v>1.51</v>
      </c>
      <c r="B62" s="119" t="s">
        <v>180</v>
      </c>
      <c r="C62" s="16" t="s">
        <v>109</v>
      </c>
      <c r="D62" s="16" t="s">
        <v>205</v>
      </c>
      <c r="E62" s="131">
        <v>9.5</v>
      </c>
    </row>
    <row r="63" spans="1:5" ht="15">
      <c r="A63" s="131">
        <f>A62+0.01</f>
        <v>1.52</v>
      </c>
      <c r="B63" s="119" t="s">
        <v>180</v>
      </c>
      <c r="C63" s="16" t="s">
        <v>208</v>
      </c>
      <c r="D63" s="16" t="s">
        <v>198</v>
      </c>
      <c r="E63" s="131">
        <v>10.6</v>
      </c>
    </row>
    <row r="64" spans="1:5" ht="15">
      <c r="A64" s="131">
        <v>1.4</v>
      </c>
      <c r="B64" s="119" t="s">
        <v>180</v>
      </c>
      <c r="C64" s="16" t="s">
        <v>308</v>
      </c>
      <c r="D64" s="16" t="s">
        <v>202</v>
      </c>
      <c r="E64" s="131">
        <v>11.7</v>
      </c>
    </row>
    <row r="65" spans="1:5" ht="15">
      <c r="A65" s="131">
        <v>1.41</v>
      </c>
      <c r="B65" s="119" t="s">
        <v>180</v>
      </c>
      <c r="C65" s="16" t="s">
        <v>309</v>
      </c>
      <c r="D65" s="16" t="s">
        <v>199</v>
      </c>
      <c r="E65" s="131">
        <v>12.8</v>
      </c>
    </row>
    <row r="66" spans="1:5" ht="15">
      <c r="A66" s="131">
        <v>1.42</v>
      </c>
      <c r="B66" s="119" t="s">
        <v>180</v>
      </c>
      <c r="C66" s="16" t="s">
        <v>310</v>
      </c>
      <c r="D66" s="16" t="s">
        <v>209</v>
      </c>
      <c r="E66" s="131">
        <v>13.9</v>
      </c>
    </row>
    <row r="67" spans="1:5" ht="15">
      <c r="A67" s="131">
        <v>1.43</v>
      </c>
      <c r="B67" s="119" t="s">
        <v>180</v>
      </c>
      <c r="C67" s="16" t="s">
        <v>311</v>
      </c>
      <c r="D67" s="16" t="s">
        <v>307</v>
      </c>
      <c r="E67" s="131">
        <v>15</v>
      </c>
    </row>
    <row r="68" spans="1:5" ht="15">
      <c r="A68" s="131">
        <v>1.44</v>
      </c>
      <c r="B68" s="119" t="s">
        <v>181</v>
      </c>
      <c r="C68" s="16" t="s">
        <v>92</v>
      </c>
      <c r="D68" s="16" t="s">
        <v>198</v>
      </c>
      <c r="E68" s="131">
        <v>3.1</v>
      </c>
    </row>
    <row r="69" spans="1:5" ht="15">
      <c r="A69" s="131">
        <f>A68+0.01</f>
        <v>1.45</v>
      </c>
      <c r="B69" s="119" t="s">
        <v>181</v>
      </c>
      <c r="C69" s="16" t="s">
        <v>1</v>
      </c>
      <c r="D69" s="16" t="s">
        <v>202</v>
      </c>
      <c r="E69" s="131">
        <v>4.2</v>
      </c>
    </row>
    <row r="70" spans="1:5" ht="15">
      <c r="A70" s="131">
        <v>1.46</v>
      </c>
      <c r="B70" s="119" t="s">
        <v>181</v>
      </c>
      <c r="C70" s="16" t="s">
        <v>2</v>
      </c>
      <c r="D70" s="16" t="s">
        <v>199</v>
      </c>
      <c r="E70" s="131">
        <v>5.3</v>
      </c>
    </row>
    <row r="71" spans="1:5" ht="15">
      <c r="A71" s="131">
        <v>1.47</v>
      </c>
      <c r="B71" s="119" t="s">
        <v>181</v>
      </c>
      <c r="C71" s="16" t="s">
        <v>143</v>
      </c>
      <c r="D71" s="16" t="s">
        <v>209</v>
      </c>
      <c r="E71" s="131">
        <v>6.4</v>
      </c>
    </row>
    <row r="72" spans="1:5" ht="15">
      <c r="A72" s="131">
        <v>1.48</v>
      </c>
      <c r="B72" s="119" t="s">
        <v>181</v>
      </c>
      <c r="C72" s="16" t="s">
        <v>313</v>
      </c>
      <c r="D72" s="16" t="s">
        <v>312</v>
      </c>
      <c r="E72" s="131">
        <v>7.5</v>
      </c>
    </row>
    <row r="73" spans="1:5" ht="14.25">
      <c r="A73" s="189" t="s">
        <v>213</v>
      </c>
      <c r="B73" s="189"/>
      <c r="C73" s="189"/>
      <c r="D73" s="189"/>
      <c r="E73" s="189"/>
    </row>
    <row r="74" spans="1:5" ht="15">
      <c r="A74" s="16" t="s">
        <v>31</v>
      </c>
      <c r="B74" s="108" t="s">
        <v>17</v>
      </c>
      <c r="C74" s="16" t="s">
        <v>21</v>
      </c>
      <c r="D74" s="16" t="s">
        <v>214</v>
      </c>
      <c r="E74" s="131">
        <v>0.37</v>
      </c>
    </row>
    <row r="75" spans="1:5" ht="15">
      <c r="A75" s="16" t="s">
        <v>32</v>
      </c>
      <c r="B75" s="108" t="s">
        <v>17</v>
      </c>
      <c r="C75" s="16" t="s">
        <v>22</v>
      </c>
      <c r="D75" s="16" t="s">
        <v>191</v>
      </c>
      <c r="E75" s="131">
        <v>0.74</v>
      </c>
    </row>
    <row r="76" spans="1:5" ht="15">
      <c r="A76" s="16" t="s">
        <v>33</v>
      </c>
      <c r="B76" s="108" t="s">
        <v>17</v>
      </c>
      <c r="C76" s="16" t="s">
        <v>92</v>
      </c>
      <c r="D76" s="16" t="s">
        <v>215</v>
      </c>
      <c r="E76" s="131">
        <v>1.55</v>
      </c>
    </row>
    <row r="77" spans="1:5" ht="15">
      <c r="A77" s="16" t="s">
        <v>216</v>
      </c>
      <c r="B77" s="108" t="s">
        <v>17</v>
      </c>
      <c r="C77" s="16" t="s">
        <v>109</v>
      </c>
      <c r="D77" s="16" t="s">
        <v>217</v>
      </c>
      <c r="E77" s="131">
        <v>3.1</v>
      </c>
    </row>
    <row r="78" spans="1:5" ht="15">
      <c r="A78" s="16" t="s">
        <v>218</v>
      </c>
      <c r="B78" s="108" t="s">
        <v>17</v>
      </c>
      <c r="C78" s="16" t="s">
        <v>14</v>
      </c>
      <c r="D78" s="16" t="s">
        <v>219</v>
      </c>
      <c r="E78" s="131">
        <v>4.7</v>
      </c>
    </row>
    <row r="79" spans="1:5" ht="15">
      <c r="A79" s="134">
        <f>A78+0.1</f>
        <v>2.6</v>
      </c>
      <c r="B79" s="108" t="s">
        <v>303</v>
      </c>
      <c r="C79" s="16" t="s">
        <v>304</v>
      </c>
      <c r="D79" s="16" t="s">
        <v>89</v>
      </c>
      <c r="E79" s="131">
        <v>2</v>
      </c>
    </row>
    <row r="80" spans="1:5" ht="15">
      <c r="A80" s="134">
        <f>A79+0.1</f>
        <v>2.7</v>
      </c>
      <c r="B80" s="114" t="s">
        <v>186</v>
      </c>
      <c r="C80" s="121" t="s">
        <v>183</v>
      </c>
      <c r="D80" s="122" t="s">
        <v>220</v>
      </c>
      <c r="E80" s="131">
        <v>1.55</v>
      </c>
    </row>
    <row r="81" spans="1:5" ht="15">
      <c r="A81" s="134">
        <f>A80+0.1</f>
        <v>2.8000000000000003</v>
      </c>
      <c r="B81" s="108" t="s">
        <v>16</v>
      </c>
      <c r="C81" s="16" t="s">
        <v>92</v>
      </c>
      <c r="D81" s="16" t="s">
        <v>221</v>
      </c>
      <c r="E81" s="131">
        <v>1.55</v>
      </c>
    </row>
    <row r="82" spans="1:5" ht="15">
      <c r="A82" s="134">
        <f>A81+0.1</f>
        <v>2.9000000000000004</v>
      </c>
      <c r="B82" s="108" t="s">
        <v>16</v>
      </c>
      <c r="C82" s="16" t="s">
        <v>15</v>
      </c>
      <c r="D82" s="16" t="s">
        <v>215</v>
      </c>
      <c r="E82" s="131">
        <v>2.6</v>
      </c>
    </row>
    <row r="83" spans="1:5" ht="15">
      <c r="A83" s="131">
        <v>2.1</v>
      </c>
      <c r="B83" s="108" t="s">
        <v>16</v>
      </c>
      <c r="C83" s="16" t="s">
        <v>0</v>
      </c>
      <c r="D83" s="16" t="s">
        <v>217</v>
      </c>
      <c r="E83" s="131">
        <v>3.7</v>
      </c>
    </row>
    <row r="84" spans="1:5" ht="15">
      <c r="A84" s="131">
        <f>A83+0.01</f>
        <v>2.11</v>
      </c>
      <c r="B84" s="108" t="s">
        <v>16</v>
      </c>
      <c r="C84" s="16" t="s">
        <v>1</v>
      </c>
      <c r="D84" s="16" t="s">
        <v>219</v>
      </c>
      <c r="E84" s="131">
        <v>5.3</v>
      </c>
    </row>
    <row r="85" spans="1:5" ht="15">
      <c r="A85" s="131">
        <f>A84+0.01</f>
        <v>2.1199999999999997</v>
      </c>
      <c r="B85" s="108" t="s">
        <v>4</v>
      </c>
      <c r="C85" s="16" t="s">
        <v>273</v>
      </c>
      <c r="D85" s="16" t="s">
        <v>274</v>
      </c>
      <c r="E85" s="131">
        <v>6</v>
      </c>
    </row>
    <row r="86" spans="1:5" ht="15">
      <c r="A86" s="131">
        <f>A85+0.01</f>
        <v>2.1299999999999994</v>
      </c>
      <c r="B86" s="108" t="s">
        <v>4</v>
      </c>
      <c r="C86" s="16" t="s">
        <v>275</v>
      </c>
      <c r="D86" s="16" t="s">
        <v>276</v>
      </c>
      <c r="E86" s="131">
        <v>8</v>
      </c>
    </row>
    <row r="87" spans="1:5" ht="29.25" customHeight="1">
      <c r="A87" s="131">
        <f>A86+0.01</f>
        <v>2.1399999999999992</v>
      </c>
      <c r="B87" s="132" t="s">
        <v>277</v>
      </c>
      <c r="C87" s="16" t="s">
        <v>270</v>
      </c>
      <c r="D87" s="16" t="s">
        <v>212</v>
      </c>
      <c r="E87" s="131">
        <v>8</v>
      </c>
    </row>
    <row r="88" spans="1:5" ht="15">
      <c r="A88" s="131">
        <f>A87+0.01</f>
        <v>2.149999999999999</v>
      </c>
      <c r="B88" s="108" t="s">
        <v>4</v>
      </c>
      <c r="C88" s="16" t="s">
        <v>171</v>
      </c>
      <c r="D88" s="16" t="s">
        <v>195</v>
      </c>
      <c r="E88" s="131">
        <v>4.2</v>
      </c>
    </row>
    <row r="89" spans="1:5" ht="14.25">
      <c r="A89" s="189" t="s">
        <v>222</v>
      </c>
      <c r="B89" s="189"/>
      <c r="C89" s="189"/>
      <c r="D89" s="189"/>
      <c r="E89" s="189"/>
    </row>
    <row r="90" spans="1:5" ht="15">
      <c r="A90" s="16" t="s">
        <v>34</v>
      </c>
      <c r="B90" s="119" t="s">
        <v>25</v>
      </c>
      <c r="C90" s="16" t="s">
        <v>268</v>
      </c>
      <c r="D90" s="62" t="s">
        <v>278</v>
      </c>
      <c r="E90" s="130">
        <v>3.5</v>
      </c>
    </row>
    <row r="91" spans="1:5" ht="15">
      <c r="A91" s="16" t="s">
        <v>279</v>
      </c>
      <c r="B91" s="119" t="s">
        <v>52</v>
      </c>
      <c r="C91" s="16" t="s">
        <v>92</v>
      </c>
      <c r="D91" s="62" t="s">
        <v>190</v>
      </c>
      <c r="E91" s="130">
        <v>4.7</v>
      </c>
    </row>
    <row r="92" spans="1:5" ht="14.25">
      <c r="A92" s="189" t="s">
        <v>223</v>
      </c>
      <c r="B92" s="189"/>
      <c r="C92" s="189"/>
      <c r="D92" s="189"/>
      <c r="E92" s="189"/>
    </row>
    <row r="93" spans="1:5" ht="15">
      <c r="A93" s="16" t="s">
        <v>35</v>
      </c>
      <c r="B93" s="119" t="s">
        <v>158</v>
      </c>
      <c r="C93" s="16" t="s">
        <v>92</v>
      </c>
      <c r="D93" s="62" t="s">
        <v>224</v>
      </c>
      <c r="E93" s="131">
        <v>2</v>
      </c>
    </row>
    <row r="94" spans="1:5" ht="15">
      <c r="A94" s="16" t="s">
        <v>36</v>
      </c>
      <c r="B94" s="119" t="s">
        <v>66</v>
      </c>
      <c r="C94" s="16" t="s">
        <v>96</v>
      </c>
      <c r="D94" s="62" t="s">
        <v>101</v>
      </c>
      <c r="E94" s="131">
        <v>2.3</v>
      </c>
    </row>
    <row r="95" spans="1:5" ht="15">
      <c r="A95" s="16" t="s">
        <v>55</v>
      </c>
      <c r="B95" s="119" t="s">
        <v>61</v>
      </c>
      <c r="C95" s="16" t="s">
        <v>96</v>
      </c>
      <c r="D95" s="62" t="s">
        <v>188</v>
      </c>
      <c r="E95" s="131">
        <v>2.6</v>
      </c>
    </row>
    <row r="96" spans="1:5" ht="15">
      <c r="A96" s="16" t="s">
        <v>57</v>
      </c>
      <c r="B96" s="119" t="s">
        <v>61</v>
      </c>
      <c r="C96" s="16" t="s">
        <v>100</v>
      </c>
      <c r="D96" s="62" t="s">
        <v>225</v>
      </c>
      <c r="E96" s="131">
        <v>3</v>
      </c>
    </row>
    <row r="97" spans="1:5" ht="15">
      <c r="A97" s="16" t="s">
        <v>58</v>
      </c>
      <c r="B97" s="114" t="s">
        <v>184</v>
      </c>
      <c r="C97" s="121" t="s">
        <v>183</v>
      </c>
      <c r="D97" s="122" t="s">
        <v>203</v>
      </c>
      <c r="E97" s="131">
        <v>1.55</v>
      </c>
    </row>
    <row r="98" spans="1:5" ht="15">
      <c r="A98" s="16" t="s">
        <v>60</v>
      </c>
      <c r="B98" s="114" t="s">
        <v>179</v>
      </c>
      <c r="C98" s="121" t="s">
        <v>183</v>
      </c>
      <c r="D98" s="122" t="s">
        <v>203</v>
      </c>
      <c r="E98" s="131">
        <v>1</v>
      </c>
    </row>
    <row r="99" spans="1:5" ht="15">
      <c r="A99" s="16" t="s">
        <v>62</v>
      </c>
      <c r="B99" s="114" t="s">
        <v>179</v>
      </c>
      <c r="C99" s="133" t="s">
        <v>280</v>
      </c>
      <c r="D99" s="122" t="s">
        <v>212</v>
      </c>
      <c r="E99" s="131">
        <v>2.5</v>
      </c>
    </row>
    <row r="100" spans="1:5" ht="15">
      <c r="A100" s="16" t="s">
        <v>63</v>
      </c>
      <c r="B100" s="114" t="s">
        <v>281</v>
      </c>
      <c r="C100" s="133" t="s">
        <v>189</v>
      </c>
      <c r="D100" s="122" t="s">
        <v>282</v>
      </c>
      <c r="E100" s="131">
        <v>2.3</v>
      </c>
    </row>
    <row r="101" spans="1:5" ht="15">
      <c r="A101" s="16" t="s">
        <v>65</v>
      </c>
      <c r="B101" s="114" t="s">
        <v>82</v>
      </c>
      <c r="C101" s="16" t="s">
        <v>96</v>
      </c>
      <c r="D101" s="122" t="s">
        <v>296</v>
      </c>
      <c r="E101" s="131">
        <v>2.5</v>
      </c>
    </row>
    <row r="102" spans="1:5" ht="15">
      <c r="A102" s="16" t="s">
        <v>70</v>
      </c>
      <c r="B102" s="119" t="s">
        <v>56</v>
      </c>
      <c r="C102" s="16" t="s">
        <v>96</v>
      </c>
      <c r="D102" s="62" t="s">
        <v>188</v>
      </c>
      <c r="E102" s="131">
        <v>2.4</v>
      </c>
    </row>
    <row r="103" spans="1:5" ht="15">
      <c r="A103" s="16" t="s">
        <v>130</v>
      </c>
      <c r="B103" s="119" t="s">
        <v>56</v>
      </c>
      <c r="C103" s="16" t="s">
        <v>100</v>
      </c>
      <c r="D103" s="62" t="s">
        <v>225</v>
      </c>
      <c r="E103" s="131">
        <v>2.6</v>
      </c>
    </row>
    <row r="104" spans="1:5" ht="15">
      <c r="A104" s="16" t="s">
        <v>132</v>
      </c>
      <c r="B104" s="123" t="s">
        <v>174</v>
      </c>
      <c r="C104" s="121" t="s">
        <v>183</v>
      </c>
      <c r="D104" s="122" t="s">
        <v>203</v>
      </c>
      <c r="E104" s="131">
        <v>1</v>
      </c>
    </row>
    <row r="105" spans="1:5" ht="15">
      <c r="A105" s="16" t="s">
        <v>133</v>
      </c>
      <c r="B105" s="123" t="s">
        <v>174</v>
      </c>
      <c r="C105" s="133" t="s">
        <v>280</v>
      </c>
      <c r="D105" s="122" t="s">
        <v>212</v>
      </c>
      <c r="E105" s="131">
        <v>2.5</v>
      </c>
    </row>
    <row r="106" spans="1:5" ht="15">
      <c r="A106" s="16" t="s">
        <v>169</v>
      </c>
      <c r="B106" s="119" t="s">
        <v>129</v>
      </c>
      <c r="C106" s="16" t="s">
        <v>22</v>
      </c>
      <c r="D106" s="62" t="s">
        <v>225</v>
      </c>
      <c r="E106" s="131">
        <v>2.8</v>
      </c>
    </row>
    <row r="107" spans="1:5" ht="15">
      <c r="A107" s="16" t="s">
        <v>177</v>
      </c>
      <c r="B107" s="119" t="s">
        <v>159</v>
      </c>
      <c r="C107" s="16" t="s">
        <v>15</v>
      </c>
      <c r="D107" s="62" t="s">
        <v>226</v>
      </c>
      <c r="E107" s="131">
        <v>2.8</v>
      </c>
    </row>
    <row r="108" spans="1:5" ht="15">
      <c r="A108" s="16" t="s">
        <v>228</v>
      </c>
      <c r="B108" s="119" t="s">
        <v>159</v>
      </c>
      <c r="C108" s="16" t="s">
        <v>0</v>
      </c>
      <c r="D108" s="62" t="s">
        <v>227</v>
      </c>
      <c r="E108" s="131">
        <v>2.9</v>
      </c>
    </row>
    <row r="109" spans="1:5" ht="15">
      <c r="A109" s="16" t="s">
        <v>229</v>
      </c>
      <c r="B109" s="119" t="s">
        <v>160</v>
      </c>
      <c r="C109" s="16" t="s">
        <v>37</v>
      </c>
      <c r="D109" s="62" t="s">
        <v>188</v>
      </c>
      <c r="E109" s="131">
        <v>2.3</v>
      </c>
    </row>
    <row r="110" spans="1:5" ht="15">
      <c r="A110" s="16" t="s">
        <v>230</v>
      </c>
      <c r="B110" s="119" t="s">
        <v>185</v>
      </c>
      <c r="C110" s="16" t="s">
        <v>294</v>
      </c>
      <c r="D110" s="62" t="s">
        <v>295</v>
      </c>
      <c r="E110" s="131">
        <v>2.3</v>
      </c>
    </row>
    <row r="111" spans="1:5" ht="15">
      <c r="A111" s="16" t="s">
        <v>232</v>
      </c>
      <c r="B111" s="119" t="s">
        <v>59</v>
      </c>
      <c r="C111" s="16" t="s">
        <v>96</v>
      </c>
      <c r="D111" s="62" t="s">
        <v>264</v>
      </c>
      <c r="E111" s="131">
        <v>2.5</v>
      </c>
    </row>
    <row r="112" spans="1:5" ht="15">
      <c r="A112" s="16" t="s">
        <v>233</v>
      </c>
      <c r="B112" s="119" t="s">
        <v>59</v>
      </c>
      <c r="C112" s="16" t="s">
        <v>100</v>
      </c>
      <c r="D112" s="62" t="s">
        <v>265</v>
      </c>
      <c r="E112" s="131">
        <v>2.8</v>
      </c>
    </row>
    <row r="113" spans="1:5" ht="15">
      <c r="A113" s="16" t="s">
        <v>234</v>
      </c>
      <c r="B113" s="119" t="s">
        <v>59</v>
      </c>
      <c r="C113" s="16" t="s">
        <v>262</v>
      </c>
      <c r="D113" s="62" t="s">
        <v>263</v>
      </c>
      <c r="E113" s="131">
        <v>2.3</v>
      </c>
    </row>
    <row r="114" spans="1:5" ht="15">
      <c r="A114" s="16" t="s">
        <v>235</v>
      </c>
      <c r="B114" s="114" t="s">
        <v>182</v>
      </c>
      <c r="C114" s="121" t="s">
        <v>183</v>
      </c>
      <c r="D114" s="122" t="s">
        <v>203</v>
      </c>
      <c r="E114" s="131">
        <v>1.55</v>
      </c>
    </row>
    <row r="115" spans="1:5" ht="15">
      <c r="A115" s="16" t="s">
        <v>236</v>
      </c>
      <c r="B115" s="119" t="s">
        <v>134</v>
      </c>
      <c r="C115" s="16" t="s">
        <v>21</v>
      </c>
      <c r="D115" s="62" t="s">
        <v>219</v>
      </c>
      <c r="E115" s="131">
        <v>2.2</v>
      </c>
    </row>
    <row r="116" spans="1:5" ht="15">
      <c r="A116" s="16" t="s">
        <v>237</v>
      </c>
      <c r="B116" s="119" t="s">
        <v>258</v>
      </c>
      <c r="C116" s="16" t="s">
        <v>171</v>
      </c>
      <c r="D116" s="124" t="s">
        <v>260</v>
      </c>
      <c r="E116" s="131">
        <v>2.1</v>
      </c>
    </row>
    <row r="117" spans="1:5" ht="15">
      <c r="A117" s="16" t="s">
        <v>238</v>
      </c>
      <c r="B117" s="119" t="s">
        <v>54</v>
      </c>
      <c r="C117" s="16" t="s">
        <v>96</v>
      </c>
      <c r="D117" s="62" t="s">
        <v>231</v>
      </c>
      <c r="E117" s="131">
        <v>1.6</v>
      </c>
    </row>
    <row r="118" spans="1:5" ht="15">
      <c r="A118" s="16" t="s">
        <v>239</v>
      </c>
      <c r="B118" s="119" t="s">
        <v>54</v>
      </c>
      <c r="C118" s="16" t="s">
        <v>100</v>
      </c>
      <c r="D118" s="62" t="s">
        <v>188</v>
      </c>
      <c r="E118" s="131">
        <v>2</v>
      </c>
    </row>
    <row r="119" spans="1:5" ht="15">
      <c r="A119" s="16" t="s">
        <v>241</v>
      </c>
      <c r="B119" s="119" t="s">
        <v>54</v>
      </c>
      <c r="C119" s="16" t="s">
        <v>15</v>
      </c>
      <c r="D119" s="62" t="s">
        <v>225</v>
      </c>
      <c r="E119" s="131">
        <v>2.2</v>
      </c>
    </row>
    <row r="120" spans="1:5" ht="15">
      <c r="A120" s="16" t="s">
        <v>259</v>
      </c>
      <c r="B120" s="119" t="s">
        <v>135</v>
      </c>
      <c r="C120" s="16" t="s">
        <v>19</v>
      </c>
      <c r="D120" s="62" t="s">
        <v>191</v>
      </c>
      <c r="E120" s="131">
        <v>1.6</v>
      </c>
    </row>
    <row r="121" spans="1:5" ht="15">
      <c r="A121" s="16" t="s">
        <v>266</v>
      </c>
      <c r="B121" s="119" t="s">
        <v>135</v>
      </c>
      <c r="C121" s="16" t="s">
        <v>22</v>
      </c>
      <c r="D121" s="62" t="s">
        <v>224</v>
      </c>
      <c r="E121" s="131">
        <v>1.9</v>
      </c>
    </row>
    <row r="122" spans="1:5" ht="15">
      <c r="A122" s="16" t="s">
        <v>283</v>
      </c>
      <c r="B122" s="119" t="s">
        <v>64</v>
      </c>
      <c r="C122" s="16" t="s">
        <v>96</v>
      </c>
      <c r="D122" s="62" t="s">
        <v>188</v>
      </c>
      <c r="E122" s="131">
        <v>1.65</v>
      </c>
    </row>
    <row r="123" spans="1:5" ht="15">
      <c r="A123" s="16" t="s">
        <v>284</v>
      </c>
      <c r="B123" s="119" t="s">
        <v>64</v>
      </c>
      <c r="C123" s="16" t="s">
        <v>100</v>
      </c>
      <c r="D123" s="62" t="s">
        <v>225</v>
      </c>
      <c r="E123" s="131">
        <v>2.1</v>
      </c>
    </row>
    <row r="124" spans="1:5" ht="15">
      <c r="A124" s="16" t="s">
        <v>285</v>
      </c>
      <c r="B124" s="119" t="s">
        <v>131</v>
      </c>
      <c r="C124" s="16" t="s">
        <v>19</v>
      </c>
      <c r="D124" s="62" t="s">
        <v>188</v>
      </c>
      <c r="E124" s="131">
        <v>2</v>
      </c>
    </row>
    <row r="125" spans="1:5" ht="15">
      <c r="A125" s="16" t="s">
        <v>293</v>
      </c>
      <c r="B125" s="119" t="s">
        <v>174</v>
      </c>
      <c r="C125" s="16" t="s">
        <v>175</v>
      </c>
      <c r="D125" s="16" t="s">
        <v>240</v>
      </c>
      <c r="E125" s="131">
        <v>2.9</v>
      </c>
    </row>
    <row r="126" spans="1:5" ht="15">
      <c r="A126" s="16" t="s">
        <v>297</v>
      </c>
      <c r="B126" s="119" t="s">
        <v>170</v>
      </c>
      <c r="C126" s="16" t="s">
        <v>171</v>
      </c>
      <c r="D126" s="62" t="s">
        <v>242</v>
      </c>
      <c r="E126" s="131">
        <v>4.2</v>
      </c>
    </row>
    <row r="127" spans="1:5" ht="14.25">
      <c r="A127" s="189" t="s">
        <v>243</v>
      </c>
      <c r="B127" s="189"/>
      <c r="C127" s="189"/>
      <c r="D127" s="189"/>
      <c r="E127" s="189"/>
    </row>
    <row r="128" spans="1:5" ht="15">
      <c r="A128" s="16" t="s">
        <v>244</v>
      </c>
      <c r="B128" s="119" t="s">
        <v>17</v>
      </c>
      <c r="C128" s="62">
        <v>2</v>
      </c>
      <c r="D128" s="16">
        <v>0.12</v>
      </c>
      <c r="E128" s="131">
        <v>0.035</v>
      </c>
    </row>
    <row r="129" spans="1:5" ht="15">
      <c r="A129" s="16" t="s">
        <v>67</v>
      </c>
      <c r="B129" s="119" t="s">
        <v>17</v>
      </c>
      <c r="C129" s="62">
        <v>3</v>
      </c>
      <c r="D129" s="16" t="s">
        <v>245</v>
      </c>
      <c r="E129" s="131">
        <v>0.045</v>
      </c>
    </row>
    <row r="130" spans="1:5" ht="15">
      <c r="A130" s="16" t="s">
        <v>246</v>
      </c>
      <c r="B130" s="119" t="s">
        <v>16</v>
      </c>
      <c r="C130" s="62">
        <v>1</v>
      </c>
      <c r="D130" s="16">
        <v>0.12</v>
      </c>
      <c r="E130" s="131">
        <v>0.03</v>
      </c>
    </row>
    <row r="131" spans="1:5" ht="15">
      <c r="A131" s="16" t="s">
        <v>247</v>
      </c>
      <c r="B131" s="119" t="s">
        <v>16</v>
      </c>
      <c r="C131" s="62">
        <v>2</v>
      </c>
      <c r="D131" s="16">
        <v>0.25</v>
      </c>
      <c r="E131" s="131">
        <v>0.035</v>
      </c>
    </row>
    <row r="132" spans="1:5" ht="14.25">
      <c r="A132" s="189" t="s">
        <v>248</v>
      </c>
      <c r="B132" s="189"/>
      <c r="C132" s="189"/>
      <c r="D132" s="189"/>
      <c r="E132" s="189"/>
    </row>
    <row r="133" spans="1:5" ht="15">
      <c r="A133" s="16" t="s">
        <v>38</v>
      </c>
      <c r="B133" s="119" t="s">
        <v>73</v>
      </c>
      <c r="C133" s="98">
        <v>2</v>
      </c>
      <c r="D133" s="98">
        <v>0.2</v>
      </c>
      <c r="E133" s="131">
        <v>0.035</v>
      </c>
    </row>
    <row r="134" spans="1:5" ht="15">
      <c r="A134" s="16" t="s">
        <v>39</v>
      </c>
      <c r="B134" s="119" t="s">
        <v>73</v>
      </c>
      <c r="C134" s="98">
        <v>2</v>
      </c>
      <c r="D134" s="98" t="s">
        <v>193</v>
      </c>
      <c r="E134" s="131">
        <v>0.035</v>
      </c>
    </row>
    <row r="135" spans="1:5" ht="15">
      <c r="A135" s="16" t="s">
        <v>40</v>
      </c>
      <c r="B135" s="119" t="s">
        <v>24</v>
      </c>
      <c r="C135" s="67" t="s">
        <v>155</v>
      </c>
      <c r="D135" s="62" t="s">
        <v>221</v>
      </c>
      <c r="E135" s="131">
        <v>0.055</v>
      </c>
    </row>
    <row r="136" spans="1:5" ht="15">
      <c r="A136" s="16" t="s">
        <v>249</v>
      </c>
      <c r="B136" s="119" t="s">
        <v>3</v>
      </c>
      <c r="C136" s="62">
        <v>1</v>
      </c>
      <c r="D136" s="62">
        <v>0.12</v>
      </c>
      <c r="E136" s="131">
        <v>0.025</v>
      </c>
    </row>
    <row r="137" spans="1:5" ht="15">
      <c r="A137" s="16" t="s">
        <v>250</v>
      </c>
      <c r="B137" s="119" t="s">
        <v>3</v>
      </c>
      <c r="C137" s="62">
        <v>2</v>
      </c>
      <c r="D137" s="62" t="s">
        <v>251</v>
      </c>
      <c r="E137" s="131">
        <v>0.035</v>
      </c>
    </row>
    <row r="138" spans="1:5" ht="15">
      <c r="A138" s="16" t="s">
        <v>252</v>
      </c>
      <c r="B138" s="119" t="s">
        <v>26</v>
      </c>
      <c r="C138" s="62">
        <v>1</v>
      </c>
      <c r="D138" s="62">
        <v>0.12</v>
      </c>
      <c r="E138" s="131">
        <v>0.025</v>
      </c>
    </row>
    <row r="139" spans="1:5" ht="15">
      <c r="A139" s="16" t="s">
        <v>253</v>
      </c>
      <c r="B139" s="119" t="s">
        <v>26</v>
      </c>
      <c r="C139" s="62">
        <v>2</v>
      </c>
      <c r="D139" s="62" t="s">
        <v>251</v>
      </c>
      <c r="E139" s="131">
        <v>0.035</v>
      </c>
    </row>
    <row r="140" spans="1:5" ht="15">
      <c r="A140" s="16" t="s">
        <v>254</v>
      </c>
      <c r="B140" s="119" t="s">
        <v>41</v>
      </c>
      <c r="C140" s="62">
        <v>1</v>
      </c>
      <c r="D140" s="62">
        <v>0.12</v>
      </c>
      <c r="E140" s="131">
        <v>0.06</v>
      </c>
    </row>
    <row r="141" spans="1:5" ht="15">
      <c r="A141" s="16" t="s">
        <v>255</v>
      </c>
      <c r="B141" s="119" t="s">
        <v>286</v>
      </c>
      <c r="C141" s="62" t="s">
        <v>77</v>
      </c>
      <c r="D141" s="62" t="s">
        <v>287</v>
      </c>
      <c r="E141" s="131">
        <v>0.8</v>
      </c>
    </row>
    <row r="142" spans="1:5" ht="15">
      <c r="A142" s="16" t="s">
        <v>257</v>
      </c>
      <c r="B142" s="119" t="s">
        <v>286</v>
      </c>
      <c r="C142" s="62" t="s">
        <v>75</v>
      </c>
      <c r="D142" s="62" t="s">
        <v>288</v>
      </c>
      <c r="E142" s="131">
        <v>1</v>
      </c>
    </row>
    <row r="143" spans="1:5" ht="15">
      <c r="A143" s="16" t="s">
        <v>289</v>
      </c>
      <c r="B143" s="119" t="s">
        <v>153</v>
      </c>
      <c r="C143" s="62">
        <v>2</v>
      </c>
      <c r="D143" s="62" t="s">
        <v>256</v>
      </c>
      <c r="E143" s="131">
        <v>0.03</v>
      </c>
    </row>
    <row r="144" spans="1:5" ht="15">
      <c r="A144" s="16" t="s">
        <v>290</v>
      </c>
      <c r="B144" s="119" t="s">
        <v>153</v>
      </c>
      <c r="C144" s="62">
        <v>2</v>
      </c>
      <c r="D144" s="62" t="s">
        <v>231</v>
      </c>
      <c r="E144" s="131">
        <v>0.03</v>
      </c>
    </row>
    <row r="146" ht="15" customHeight="1">
      <c r="A146" s="117" t="s">
        <v>194</v>
      </c>
    </row>
    <row r="147" ht="15.75" hidden="1">
      <c r="A147" s="118"/>
    </row>
    <row r="148" ht="15.75">
      <c r="A148" s="118" t="s">
        <v>298</v>
      </c>
    </row>
  </sheetData>
  <sheetProtection/>
  <mergeCells count="10">
    <mergeCell ref="A89:E89"/>
    <mergeCell ref="A92:E92"/>
    <mergeCell ref="A127:E127"/>
    <mergeCell ref="A132:E132"/>
    <mergeCell ref="A6:D6"/>
    <mergeCell ref="A7:D7"/>
    <mergeCell ref="A8:D8"/>
    <mergeCell ref="A9:D9"/>
    <mergeCell ref="A12:E12"/>
    <mergeCell ref="A73:E73"/>
  </mergeCells>
  <printOptions/>
  <pageMargins left="0.7086614173228347" right="0" top="0.5511811023622047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2020-08-27T14:18:54Z</cp:lastPrinted>
  <dcterms:created xsi:type="dcterms:W3CDTF">2009-01-18T06:32:45Z</dcterms:created>
  <dcterms:modified xsi:type="dcterms:W3CDTF">2020-08-28T08:23:28Z</dcterms:modified>
  <cp:category/>
  <cp:version/>
  <cp:contentType/>
  <cp:contentStatus/>
</cp:coreProperties>
</file>